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1" documentId="8_{3C690494-D68E-4716-A010-C8A260E76233}" xr6:coauthVersionLast="47" xr6:coauthVersionMax="47" xr10:uidLastSave="{62EC2183-AEF5-4DCC-B515-DA0B73267CC8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6" i="5"/>
  <c r="J20" i="5"/>
  <c r="J23" i="5"/>
  <c r="J32" i="5"/>
  <c r="J37" i="5"/>
  <c r="J28" i="5"/>
  <c r="J30" i="5"/>
  <c r="J39" i="5"/>
  <c r="J19" i="5"/>
  <c r="J25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3" i="5"/>
  <c r="C18" i="5"/>
  <c r="C20" i="5"/>
  <c r="C22" i="5"/>
  <c r="C27" i="5"/>
  <c r="C32" i="5"/>
  <c r="C21" i="5"/>
  <c r="C19" i="5"/>
  <c r="C30" i="5"/>
  <c r="C25" i="5"/>
  <c r="C24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6" i="5"/>
  <c r="C31" i="5"/>
  <c r="A14" i="4"/>
  <c r="A28" i="1"/>
  <c r="B28" i="1"/>
  <c r="A14" i="1"/>
  <c r="B14" i="1"/>
  <c r="A15" i="4"/>
  <c r="J53" i="2"/>
  <c r="J34" i="2"/>
  <c r="J28" i="2"/>
  <c r="J44" i="2"/>
  <c r="J43" i="2"/>
  <c r="J50" i="2"/>
  <c r="J57" i="2"/>
  <c r="J32" i="2"/>
  <c r="J39" i="2"/>
  <c r="J47" i="2"/>
  <c r="J60" i="2"/>
  <c r="J55" i="2"/>
  <c r="J52" i="2"/>
  <c r="J56" i="2"/>
  <c r="J36" i="2"/>
  <c r="J33" i="2"/>
  <c r="J42" i="2"/>
  <c r="J48" i="2"/>
  <c r="J35" i="2"/>
  <c r="J21" i="2"/>
  <c r="J19" i="2"/>
  <c r="J45" i="2"/>
  <c r="J23" i="2"/>
  <c r="J59" i="2"/>
  <c r="J24" i="2"/>
  <c r="J38" i="2"/>
  <c r="J58" i="2"/>
  <c r="J49" i="2"/>
  <c r="J30" i="2"/>
  <c r="J46" i="2"/>
  <c r="J25" i="2"/>
  <c r="J41" i="2"/>
  <c r="J61" i="2"/>
  <c r="J26" i="2"/>
  <c r="J29" i="2"/>
  <c r="J54" i="2"/>
  <c r="J27" i="2"/>
  <c r="J22" i="2"/>
  <c r="J51" i="2"/>
  <c r="J37" i="2"/>
  <c r="J20" i="2"/>
  <c r="J3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7" i="2"/>
  <c r="C28" i="2"/>
  <c r="C36" i="2"/>
  <c r="C27" i="2"/>
  <c r="C18" i="2"/>
  <c r="C25" i="2"/>
  <c r="C20" i="2"/>
  <c r="C22" i="2"/>
  <c r="C26" i="2"/>
  <c r="C34" i="2"/>
  <c r="C38" i="2"/>
  <c r="C19" i="2"/>
  <c r="C32" i="2"/>
  <c r="C23" i="2"/>
  <c r="C35" i="2"/>
  <c r="C33" i="2"/>
  <c r="C24" i="2"/>
  <c r="C31" i="2"/>
  <c r="C30" i="2"/>
  <c r="C29" i="2"/>
  <c r="C39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1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6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5" i="5" l="1"/>
  <c r="L37" i="5"/>
  <c r="L30" i="5"/>
  <c r="L39" i="5"/>
  <c r="L32" i="5"/>
  <c r="L22" i="5"/>
  <c r="L36" i="6"/>
  <c r="F40" i="5" s="1"/>
  <c r="M33" i="3"/>
  <c r="L15" i="6"/>
  <c r="F26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6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5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5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2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3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19" i="5" s="1"/>
  <c r="L27" i="6"/>
  <c r="F25" i="5" s="1"/>
  <c r="L17" i="6"/>
  <c r="F34" i="5" s="1"/>
  <c r="L18" i="6"/>
  <c r="F33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29" i="5" s="1"/>
  <c r="L23" i="6"/>
  <c r="F32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1" i="2" l="1"/>
  <c r="L44" i="2"/>
  <c r="E23" i="2"/>
  <c r="L20" i="2"/>
  <c r="E35" i="2"/>
  <c r="L39" i="2"/>
  <c r="E29" i="2"/>
  <c r="L37" i="2"/>
  <c r="L55" i="2"/>
  <c r="E37" i="2"/>
  <c r="L57" i="2"/>
  <c r="L53" i="2"/>
  <c r="L36" i="2"/>
  <c r="E30" i="2"/>
  <c r="L43" i="2"/>
  <c r="L51" i="2"/>
  <c r="L32" i="2"/>
  <c r="L50" i="2"/>
  <c r="L28" i="2"/>
  <c r="L34" i="2"/>
  <c r="L22" i="2"/>
  <c r="L27" i="2"/>
  <c r="L38" i="2"/>
  <c r="E26" i="2"/>
  <c r="E24" i="2"/>
  <c r="L35" i="2"/>
  <c r="E28" i="2"/>
  <c r="E32" i="2"/>
  <c r="E27" i="2"/>
  <c r="E36" i="2"/>
  <c r="E38" i="2"/>
  <c r="E33" i="2"/>
  <c r="L52" i="2"/>
  <c r="L54" i="2"/>
  <c r="E31" i="2"/>
  <c r="E19" i="2"/>
  <c r="E34" i="2"/>
  <c r="E18" i="2"/>
  <c r="E22" i="2"/>
  <c r="E21" i="2"/>
  <c r="L24" i="2"/>
  <c r="L45" i="2"/>
  <c r="L42" i="2"/>
  <c r="L61" i="2"/>
  <c r="L23" i="2"/>
  <c r="L47" i="2"/>
  <c r="L29" i="2"/>
  <c r="L21" i="2"/>
  <c r="L60" i="2"/>
  <c r="L19" i="2"/>
  <c r="L33" i="2"/>
  <c r="L56" i="2"/>
  <c r="L48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3" i="2"/>
  <c r="O33" i="3"/>
  <c r="O19" i="3"/>
  <c r="M28" i="2"/>
  <c r="F30" i="2"/>
  <c r="F24" i="2"/>
  <c r="M32" i="2"/>
  <c r="M50" i="2"/>
  <c r="M34" i="2"/>
  <c r="M57" i="2"/>
  <c r="M44" i="2"/>
  <c r="F37" i="2"/>
  <c r="F22" i="2"/>
  <c r="M38" i="2"/>
  <c r="F35" i="2"/>
  <c r="F19" i="2"/>
  <c r="F26" i="2"/>
  <c r="F21" i="2"/>
  <c r="F28" i="2"/>
  <c r="F38" i="2"/>
  <c r="M35" i="2"/>
  <c r="F23" i="2"/>
  <c r="F36" i="2"/>
  <c r="F18" i="2"/>
  <c r="F34" i="2"/>
  <c r="F31" i="2"/>
  <c r="F32" i="2"/>
  <c r="F33" i="2"/>
  <c r="F27" i="2"/>
  <c r="M59" i="2"/>
  <c r="M23" i="2"/>
  <c r="M47" i="2"/>
  <c r="M42" i="2"/>
  <c r="M36" i="2"/>
  <c r="M45" i="2"/>
  <c r="M33" i="2"/>
  <c r="M52" i="2"/>
  <c r="M60" i="2"/>
  <c r="M48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4" i="2"/>
  <c r="M29" i="2"/>
  <c r="M56" i="2"/>
  <c r="M82" i="2"/>
  <c r="M55" i="2"/>
  <c r="M51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1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1" i="2"/>
  <c r="M72" i="2"/>
  <c r="J72" i="3" s="1"/>
  <c r="M61" i="2"/>
  <c r="M22" i="2"/>
  <c r="M24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6" i="2"/>
  <c r="L25" i="2"/>
  <c r="M46" i="2"/>
  <c r="M25" i="2"/>
  <c r="M49" i="2"/>
  <c r="M30" i="2"/>
  <c r="L49" i="2"/>
  <c r="L30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4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4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0" i="2"/>
  <c r="O28" i="3"/>
  <c r="O26" i="3"/>
  <c r="O29" i="3"/>
  <c r="O27" i="3"/>
  <c r="O21" i="3"/>
  <c r="E34" i="3"/>
  <c r="L22" i="1"/>
  <c r="F25" i="2" l="1"/>
  <c r="E25" i="3" s="1"/>
  <c r="F20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<sst xmlns="http://schemas.openxmlformats.org/spreadsheetml/2006/main" count="9088" uniqueCount="199">
  <si>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</si>
  <si>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</si>
  <si>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</si>
  <si>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</si>
  <si>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</si>
  <si>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</si>
  <si>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</si>
  <si>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</si>
  <si>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</si>
  <si>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</si>
  <si>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</si>
  <si>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</si>
  <si>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</si>
  <si>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</si>
  <si>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</si>
  <si>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</si>
  <si>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</si>
  <si>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</si>
  <si>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</si>
  <si>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</si>
  <si>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</si>
  <si>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</si>
  <si>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</si>
  <si>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</si>
  <si>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</si>
  <si>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</si>
  <si>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</si>
  <si>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</si>
  <si>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</si>
  <si>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</si>
  <si>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</si>
  <si>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</si>
  <si>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</si>
  <si>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</si>
  <si>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</si>
  <si>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</si>
  <si>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</si>
  <si>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</si>
  <si>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</si>
  <si>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</si>
  <si>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</si>
  <si>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</si>
  <si>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</si>
  <si>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</si>
  <si>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</si>
  <si>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</si>
  <si>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</si>
  <si>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</si>
  <si>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</si>
  <si>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</si>
  <si>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</si>
  <si>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</si>
  <si>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</si>
  <si>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</si>
  <si>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</si>
  <si>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</si>
  <si>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</si>
  <si>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</si>
  <si>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</si>
  <si>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</si>
  <si>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</si>
  <si>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</si>
  <si>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</si>
  <si>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</si>
  <si>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</si>
  <si>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</si>
  <si>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</si>
  <si>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</si>
  <si>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</si>
  <si>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</si>
  <si>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</si>
  <si>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</si>
  <si>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</si>
  <si>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</si>
  <si>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</si>
  <si>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</si>
  <si>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</si>
  <si>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</si>
  <si>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</si>
  <si>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</si>
  <si>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</si>
  <si>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</si>
  <si>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</si>
  <si>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</si>
  <si>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</si>
  <si>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</si>
  <si>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</si>
  <si>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</si>
  <si>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</si>
  <si>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</si>
  <si>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</si>
  <si>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</si>
  <si>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</si>
  <si>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</si>
  <si>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</si>
  <si>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</si>
  <si>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</si>
  <si>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</si>
  <si>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</si>
  <si>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</si>
  <si>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</si>
  <si>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</si>
  <si>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</si>
  <si>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</si>
  <si>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</si>
  <si>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</si>
  <si>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</si>
  <si>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</si>
  <si>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</si>
  <si>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</si>
  <si>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</si>
  <si>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</si>
  <si>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</si>
  <si>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</si>
  <si>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</si>
  <si>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</si>
  <si>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</si>
  <si>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</si>
  <si>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</si>
  <si>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</si>
  <si>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</si>
  <si>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</si>
  <si>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</si>
  <si>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</si>
  <si>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</si>
  <si>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</si>
  <si>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</si>
  <si>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</si>
  <si>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</si>
  <si>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</si>
  <si>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</si>
  <si>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</si>
  <si>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</si>
  <si>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</si>
  <si>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</si>
  <si>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</si>
  <si>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</si>
  <si>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</si>
  <si>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</si>
  <si>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</si>
  <si>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</si>
  <si>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</si>
  <si>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</si>
  <si>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</si>
  <si>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</si>
  <si>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</si>
  <si>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</si>
  <si>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</si>
  <si>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</si>
  <si>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</si>
  <si>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</si>
  <si>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</si>
  <si>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</si>
  <si>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</si>
  <si>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</si>
  <si>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</si>
  <si>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</si>
  <si>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</si>
  <si>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</si>
  <si>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</si>
  <si>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</si>
  <si>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</si>
  <si>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</si>
  <si>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</si>
  <si>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</si>
  <si>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</si>
  <si>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</si>
  <si>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</si>
  <si>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</si>
  <si>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</si>
  <si>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</si>
  <si>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</si>
  <si>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</si>
  <si>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</si>
  <si>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</si>
  <si>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</si>
  <si>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</si>
  <si>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</si>
  <si>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</si>
  <si>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</si>
  <si>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</si>
  <si>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</si>
  <si>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</si>
  <si>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</si>
  <si>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</si>
  <si>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</si>
  <si>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</si>
  <si>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76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</si>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</sst>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64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T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2" ht="18.5" x14ac:dyDescent="0.45">
      <c r="B1" s="1" t="s">
        <v>0</v>
      </c>
    </row>
    <row r="2" spans="1:72" ht="18.5" x14ac:dyDescent="0.45">
      <c r="B2" s="1" t="s">
        <v>1</v>
      </c>
    </row>
    <row r="3" spans="1:72" x14ac:dyDescent="0.35">
      <c r="B3" s="2" t="str">
        <f>Summary!B2</f>
        <v>August 1, 2025</v>
      </c>
    </row>
    <row r="5" spans="1:72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2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2" x14ac:dyDescent="0.35">
      <c r="B7" s="102" t="s">
        <v>4</v>
      </c>
      <c r="C7" s="102"/>
      <c r="D7" s="102"/>
      <c r="E7" s="103"/>
      <c r="F7" s="6">
        <v>625</v>
      </c>
      <c r="I7" s="5"/>
    </row>
    <row r="10" spans="1:72" ht="18.5" x14ac:dyDescent="0.45">
      <c r="C10" s="7" t="s">
        <v>5</v>
      </c>
    </row>
    <row r="11" spans="1:7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 t="s">
        <v>15</v>
      </c>
      <c r="BR11" s="64" t="s">
        <v>15</v>
      </c>
      <c r="BS11" s="64" t="s">
        <v>15</v>
      </c>
      <c r="BT11" s="64" t="s">
        <v>15</v>
      </c>
    </row>
    <row r="12" spans="1:7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16</v>
      </c>
      <c r="BR12" s="64" t="s">
        <v>16</v>
      </c>
      <c r="BS12" s="64" t="s">
        <v>16</v>
      </c>
      <c r="BT12" s="64" t="s">
        <v>16</v>
      </c>
    </row>
    <row r="13" spans="1:7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177</v>
      </c>
      <c r="BK13" s="64" t="s">
        <v>55</v>
      </c>
      <c r="BL13" s="64" t="s">
        <v>52</v>
      </c>
      <c r="BM13" s="64" t="s">
        <v>185</v>
      </c>
      <c r="BN13" s="64" t="s">
        <v>186</v>
      </c>
      <c r="BO13" s="64" t="s">
        <v>190</v>
      </c>
      <c r="BP13" s="64" t="s">
        <v>191</v>
      </c>
      <c r="BQ13" s="64" t="s">
        <v>173</v>
      </c>
      <c r="BR13" s="64" t="s">
        <v>174</v>
      </c>
      <c r="BS13" s="64" t="s">
        <v>175</v>
      </c>
      <c r="BT13" s="64" t="s">
        <v>176</v>
      </c>
    </row>
    <row r="14" spans="1:72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>IF(COUNT(N14:BT14)=0,"", COUNT(N14:BT14))</f>
        <v>7</v>
      </c>
      <c r="F14" s="12">
        <f t="shared" ref="F14:F34" si="2">_xlfn.IFS(E14="","",E14=1,1,E14=2,2,E14=3,3,E14=4,4,E14=5,5,E14&gt;5,5)</f>
        <v>5</v>
      </c>
      <c r="G14" s="71">
        <f>IFERROR(LARGE((N14:BT14),1),"")</f>
        <v>627.29999999999995</v>
      </c>
      <c r="H14" s="71">
        <f>IFERROR(LARGE((N14:BT14),2),"")</f>
        <v>626.1</v>
      </c>
      <c r="I14" s="71">
        <f>IFERROR(LARGE((N14:BT14),3),"")</f>
        <v>624.29999999999995</v>
      </c>
      <c r="J14" s="71">
        <f>IFERROR(LARGE((N14:BT14),4),"")</f>
        <v>623.5</v>
      </c>
      <c r="K14" s="71">
        <f>IFERROR(LARGE((N14:BT14),5),"")</f>
        <v>623</v>
      </c>
      <c r="L14" s="72">
        <f t="shared" ref="L14:L34" si="3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</row>
    <row r="15" spans="1:72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>IF(COUNT(N15:BT15)=0,"", COUNT(N15:BT15))</f>
        <v>10</v>
      </c>
      <c r="F15" s="12">
        <f t="shared" si="2"/>
        <v>5</v>
      </c>
      <c r="G15" s="71">
        <f>IFERROR(LARGE((N15:BT15),1),"")</f>
        <v>632.70000000000005</v>
      </c>
      <c r="H15" s="71">
        <f>IFERROR(LARGE((N15:BT15),2),"")</f>
        <v>630.29999999999995</v>
      </c>
      <c r="I15" s="71">
        <f>IFERROR(LARGE((N15:BT15),3),"")</f>
        <v>628.9</v>
      </c>
      <c r="J15" s="71">
        <f>IFERROR(LARGE((N15:BT15),4),"")</f>
        <v>628.70000000000005</v>
      </c>
      <c r="K15" s="71">
        <f>IFERROR(LARGE((N15:BT15),5),"")</f>
        <v>628.70000000000005</v>
      </c>
      <c r="L15" s="72">
        <f t="shared" si="3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 t="s">
        <v>12</v>
      </c>
      <c r="BR15" s="12" t="s">
        <v>12</v>
      </c>
      <c r="BS15" s="12" t="s">
        <v>12</v>
      </c>
      <c r="BT15" s="12" t="s">
        <v>12</v>
      </c>
    </row>
    <row r="16" spans="1:72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>IF(COUNT(N16:BT16)=0,"", COUNT(N16:BT16))</f>
        <v>3</v>
      </c>
      <c r="F16" s="12">
        <f t="shared" si="2"/>
        <v>3</v>
      </c>
      <c r="G16" s="71">
        <f>IFERROR(LARGE((N16:BT16),1),"")</f>
        <v>628.4</v>
      </c>
      <c r="H16" s="71">
        <f>IFERROR(LARGE((N16:BT16),2),"")</f>
        <v>627.4</v>
      </c>
      <c r="I16" s="71">
        <f>IFERROR(LARGE((N16:BT16),3),"")</f>
        <v>615</v>
      </c>
      <c r="J16" s="71" t="str">
        <f>IFERROR(LARGE((N16:BT16),4),"")</f>
        <v/>
      </c>
      <c r="K16" s="71" t="str">
        <f>IFERROR(LARGE((N16:BT16),5),"")</f>
        <v/>
      </c>
      <c r="L16" s="72">
        <f t="shared" si="3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</row>
    <row r="17" spans="1:72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>IF(COUNT(N17:BT17)=0,"", COUNT(N17:BT17))</f>
        <v>15</v>
      </c>
      <c r="F17" s="12">
        <f t="shared" si="2"/>
        <v>5</v>
      </c>
      <c r="G17" s="71">
        <f>IFERROR(LARGE((N17:BT17),1),"")</f>
        <v>628.70000000000005</v>
      </c>
      <c r="H17" s="71">
        <f>IFERROR(LARGE((N17:BT17),2),"")</f>
        <v>627.29999999999995</v>
      </c>
      <c r="I17" s="71">
        <f>IFERROR(LARGE((N17:BT17),3),"")</f>
        <v>627.20000000000005</v>
      </c>
      <c r="J17" s="71">
        <f>IFERROR(LARGE((N17:BT17),4),"")</f>
        <v>626.79999999999995</v>
      </c>
      <c r="K17" s="71">
        <f>IFERROR(LARGE((N17:BT17),5),"")</f>
        <v>626.6</v>
      </c>
      <c r="L17" s="72">
        <f t="shared" si="3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</row>
    <row r="18" spans="1:72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>IF(COUNT(N18:BT18)=0,"", COUNT(N18:BT18))</f>
        <v>7</v>
      </c>
      <c r="F18" s="12">
        <f t="shared" si="2"/>
        <v>5</v>
      </c>
      <c r="G18" s="71">
        <f>IFERROR(LARGE((N18:BT18),1),"")</f>
        <v>621.9</v>
      </c>
      <c r="H18" s="71">
        <f>IFERROR(LARGE((N18:BT18),2),"")</f>
        <v>621.1</v>
      </c>
      <c r="I18" s="71">
        <f>IFERROR(LARGE((N18:BT18),3),"")</f>
        <v>618.9</v>
      </c>
      <c r="J18" s="71">
        <f>IFERROR(LARGE((N18:BT18),4),"")</f>
        <v>618.1</v>
      </c>
      <c r="K18" s="71">
        <f>IFERROR(LARGE((N18:BT18),5),"")</f>
        <v>616.5</v>
      </c>
      <c r="L18" s="72">
        <f t="shared" si="3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</row>
    <row r="19" spans="1:72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>IF(COUNT(N19:BT19)=0,"", COUNT(N19:BT19))</f>
        <v>17</v>
      </c>
      <c r="F19" s="12">
        <f t="shared" si="2"/>
        <v>5</v>
      </c>
      <c r="G19" s="71">
        <f>IFERROR(LARGE((N19:BT19),1),"")</f>
        <v>629.29999999999995</v>
      </c>
      <c r="H19" s="71">
        <f>IFERROR(LARGE((N19:BT19),2),"")</f>
        <v>628.20000000000005</v>
      </c>
      <c r="I19" s="71">
        <f>IFERROR(LARGE((N19:BT19),3),"")</f>
        <v>627.79999999999995</v>
      </c>
      <c r="J19" s="71">
        <f>IFERROR(LARGE((N19:BT19),4),"")</f>
        <v>627.4</v>
      </c>
      <c r="K19" s="71">
        <f>IFERROR(LARGE((N19:BT19),5),"")</f>
        <v>626.6</v>
      </c>
      <c r="L19" s="72">
        <f t="shared" si="3"/>
        <v>627.8599999999999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 t="s">
        <v>12</v>
      </c>
      <c r="BT19" s="12" t="s">
        <v>12</v>
      </c>
    </row>
    <row r="20" spans="1:72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>IF(COUNT(N20:BT20)=0,"", COUNT(N20:BT20))</f>
        <v>20</v>
      </c>
      <c r="F20" s="12">
        <f t="shared" si="2"/>
        <v>5</v>
      </c>
      <c r="G20" s="71">
        <f>IFERROR(LARGE((N20:BT20),1),"")</f>
        <v>635.5</v>
      </c>
      <c r="H20" s="71">
        <f>IFERROR(LARGE((N20:BT20),2),"")</f>
        <v>632.9</v>
      </c>
      <c r="I20" s="71">
        <f>IFERROR(LARGE((N20:BT20),3),"")</f>
        <v>631.9</v>
      </c>
      <c r="J20" s="71">
        <f>IFERROR(LARGE((N20:BT20),4),"")</f>
        <v>630.79999999999995</v>
      </c>
      <c r="K20" s="71">
        <f>IFERROR(LARGE((N20:BT20),5),"")</f>
        <v>630.6</v>
      </c>
      <c r="L20" s="72">
        <f t="shared" si="3"/>
        <v>632.34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 t="s">
        <v>12</v>
      </c>
      <c r="BR20" s="12" t="s">
        <v>12</v>
      </c>
      <c r="BS20" s="12" t="s">
        <v>12</v>
      </c>
      <c r="BT20" s="12" t="s">
        <v>12</v>
      </c>
    </row>
    <row r="21" spans="1:72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>IF(COUNT(N21:BT21)=0,"", COUNT(N21:BT21))</f>
        <v>8</v>
      </c>
      <c r="F21" s="12">
        <f t="shared" si="2"/>
        <v>5</v>
      </c>
      <c r="G21" s="71">
        <f>IFERROR(LARGE((N21:BT21),1),"")</f>
        <v>630.20000000000005</v>
      </c>
      <c r="H21" s="71">
        <f>IFERROR(LARGE((N21:BT21),2),"")</f>
        <v>630</v>
      </c>
      <c r="I21" s="71">
        <f>IFERROR(LARGE((N21:BT21),3),"")</f>
        <v>628.79999999999995</v>
      </c>
      <c r="J21" s="71">
        <f>IFERROR(LARGE((N21:BT21),4),"")</f>
        <v>628.4</v>
      </c>
      <c r="K21" s="71">
        <f>IFERROR(LARGE((N21:BT21),5),"")</f>
        <v>627.9</v>
      </c>
      <c r="L21" s="72">
        <f t="shared" si="3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</row>
    <row r="22" spans="1:72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>IF(COUNT(N22:BT22)=0,"", COUNT(N22:BT22))</f>
        <v>18</v>
      </c>
      <c r="F22" s="12">
        <f t="shared" si="2"/>
        <v>5</v>
      </c>
      <c r="G22" s="71">
        <f>IFERROR(LARGE((N22:BT22),1),"")</f>
        <v>631.70000000000005</v>
      </c>
      <c r="H22" s="71">
        <f>IFERROR(LARGE((N22:BT22),2),"")</f>
        <v>629.79999999999995</v>
      </c>
      <c r="I22" s="71">
        <f>IFERROR(LARGE((N22:BT22),3),"")</f>
        <v>629.70000000000005</v>
      </c>
      <c r="J22" s="71">
        <f>IFERROR(LARGE((N22:BT22),4),"")</f>
        <v>629.5</v>
      </c>
      <c r="K22" s="71">
        <f>IFERROR(LARGE((N22:BT22),5),"")</f>
        <v>628.79999999999995</v>
      </c>
      <c r="L22" s="72">
        <f t="shared" si="3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 t="s">
        <v>12</v>
      </c>
      <c r="BR22" s="12" t="s">
        <v>12</v>
      </c>
      <c r="BS22" s="12" t="s">
        <v>12</v>
      </c>
      <c r="BT22" s="12" t="s">
        <v>12</v>
      </c>
    </row>
    <row r="23" spans="1:72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>IF(COUNT(N23:BT23)=0,"", COUNT(N23:BT23))</f>
        <v>15</v>
      </c>
      <c r="F23" s="12">
        <f t="shared" si="2"/>
        <v>5</v>
      </c>
      <c r="G23" s="71">
        <f>IFERROR(LARGE((N23:BT23),1),"")</f>
        <v>630.6</v>
      </c>
      <c r="H23" s="71">
        <f>IFERROR(LARGE((N23:BT23),2),"")</f>
        <v>630.29999999999995</v>
      </c>
      <c r="I23" s="71">
        <f>IFERROR(LARGE((N23:BT23),3),"")</f>
        <v>629.79999999999995</v>
      </c>
      <c r="J23" s="71">
        <f>IFERROR(LARGE((N23:BT23),4),"")</f>
        <v>629</v>
      </c>
      <c r="K23" s="71">
        <f>IFERROR(LARGE((N23:BT23),5),"")</f>
        <v>629</v>
      </c>
      <c r="L23" s="72">
        <f t="shared" si="3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 t="s">
        <v>12</v>
      </c>
      <c r="BR23" s="12" t="s">
        <v>12</v>
      </c>
      <c r="BS23" s="12" t="s">
        <v>12</v>
      </c>
      <c r="BT23" s="12" t="s">
        <v>12</v>
      </c>
    </row>
    <row r="24" spans="1:72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>IF(COUNT(N24:BT24)=0,"", COUNT(N24:BT24))</f>
        <v>14</v>
      </c>
      <c r="F24" s="12">
        <f t="shared" si="2"/>
        <v>5</v>
      </c>
      <c r="G24" s="71">
        <f>IFERROR(LARGE((N24:BT24),1),"")</f>
        <v>630.70000000000005</v>
      </c>
      <c r="H24" s="71">
        <f>IFERROR(LARGE((N24:BT24),2),"")</f>
        <v>629.6</v>
      </c>
      <c r="I24" s="71">
        <f>IFERROR(LARGE((N24:BT24),3),"")</f>
        <v>629.1</v>
      </c>
      <c r="J24" s="71">
        <f>IFERROR(LARGE((N24:BT24),4),"")</f>
        <v>627.9</v>
      </c>
      <c r="K24" s="71">
        <f>IFERROR(LARGE((N24:BT24),5),"")</f>
        <v>627.70000000000005</v>
      </c>
      <c r="L24" s="72">
        <f t="shared" si="3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</row>
    <row r="25" spans="1:72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>IF(COUNT(N25:BT25)=0,"", COUNT(N25:BT25))</f>
        <v>25</v>
      </c>
      <c r="F25" s="12">
        <f t="shared" si="2"/>
        <v>5</v>
      </c>
      <c r="G25" s="71">
        <f>IFERROR(LARGE((N25:BT25),1),"")</f>
        <v>623.1</v>
      </c>
      <c r="H25" s="71">
        <f>IFERROR(LARGE((N25:BT25),2),"")</f>
        <v>621.79999999999995</v>
      </c>
      <c r="I25" s="71">
        <f>IFERROR(LARGE((N25:BT25),3),"")</f>
        <v>621.6</v>
      </c>
      <c r="J25" s="71">
        <f>IFERROR(LARGE((N25:BT25),4),"")</f>
        <v>621.4</v>
      </c>
      <c r="K25" s="71">
        <f>IFERROR(LARGE((N25:BT25),5),"")</f>
        <v>621.29999999999995</v>
      </c>
      <c r="L25" s="72">
        <f t="shared" si="3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 t="s">
        <v>12</v>
      </c>
      <c r="BR25" s="12" t="s">
        <v>12</v>
      </c>
      <c r="BS25" s="12" t="s">
        <v>12</v>
      </c>
      <c r="BT25" s="12" t="s">
        <v>12</v>
      </c>
    </row>
    <row r="26" spans="1:72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>IF(COUNT(N26:BT26)=0,"", COUNT(N26:BT26))</f>
        <v>4</v>
      </c>
      <c r="F26" s="12">
        <f t="shared" si="2"/>
        <v>4</v>
      </c>
      <c r="G26" s="71">
        <f>IFERROR(LARGE((N26:BT26),1),"")</f>
        <v>625.20000000000005</v>
      </c>
      <c r="H26" s="71">
        <f>IFERROR(LARGE((N26:BT26),2),"")</f>
        <v>625.20000000000005</v>
      </c>
      <c r="I26" s="71">
        <f>IFERROR(LARGE((N26:BT26),3),"")</f>
        <v>622.29999999999995</v>
      </c>
      <c r="J26" s="71">
        <f>IFERROR(LARGE((N26:BT26),4),"")</f>
        <v>621.6</v>
      </c>
      <c r="K26" s="71" t="str">
        <f>IFERROR(LARGE((N26:BT26),5),"")</f>
        <v/>
      </c>
      <c r="L26" s="72">
        <f t="shared" si="3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</row>
    <row r="27" spans="1:72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>IF(COUNT(N27:BT27)=0,"", COUNT(N27:BT27))</f>
        <v>10</v>
      </c>
      <c r="F27" s="12">
        <f t="shared" si="2"/>
        <v>5</v>
      </c>
      <c r="G27" s="71">
        <f>IFERROR(LARGE((N27:BT27),1),"")</f>
        <v>632.9</v>
      </c>
      <c r="H27" s="71">
        <f>IFERROR(LARGE((N27:BT27),2),"")</f>
        <v>632.20000000000005</v>
      </c>
      <c r="I27" s="71">
        <f>IFERROR(LARGE((N27:BT27),3),"")</f>
        <v>632</v>
      </c>
      <c r="J27" s="71">
        <f>IFERROR(LARGE((N27:BT27),4),"")</f>
        <v>629.9</v>
      </c>
      <c r="K27" s="71">
        <f>IFERROR(LARGE((N27:BT27),5),"")</f>
        <v>629.79999999999995</v>
      </c>
      <c r="L27" s="72">
        <f t="shared" si="3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</row>
    <row r="28" spans="1:72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>IF(COUNT(N28:BT28)=0,"", COUNT(N28:BT28))</f>
        <v>5</v>
      </c>
      <c r="F28" s="12">
        <f t="shared" si="2"/>
        <v>5</v>
      </c>
      <c r="G28" s="71">
        <f>IFERROR(LARGE((N28:BT28),1),"")</f>
        <v>627.4</v>
      </c>
      <c r="H28" s="71">
        <f>IFERROR(LARGE((N28:BT28),2),"")</f>
        <v>625.9</v>
      </c>
      <c r="I28" s="71">
        <f>IFERROR(LARGE((N28:BT28),3),"")</f>
        <v>622.79999999999995</v>
      </c>
      <c r="J28" s="71">
        <f>IFERROR(LARGE((N28:BT28),4),"")</f>
        <v>619.70000000000005</v>
      </c>
      <c r="K28" s="71">
        <f>IFERROR(LARGE((N28:BT28),5),"")</f>
        <v>619.5</v>
      </c>
      <c r="L28" s="72">
        <f t="shared" si="3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</row>
    <row r="29" spans="1:72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>IF(COUNT(N29:BT29)=0,"", COUNT(N29:BT29))</f>
        <v>7</v>
      </c>
      <c r="F29" s="12">
        <f t="shared" si="2"/>
        <v>5</v>
      </c>
      <c r="G29" s="71">
        <f>IFERROR(LARGE((N29:BT29),1),"")</f>
        <v>631.20000000000005</v>
      </c>
      <c r="H29" s="71">
        <f>IFERROR(LARGE((N29:BT29),2),"")</f>
        <v>630.4</v>
      </c>
      <c r="I29" s="71">
        <f>IFERROR(LARGE((N29:BT29),3),"")</f>
        <v>629.20000000000005</v>
      </c>
      <c r="J29" s="71">
        <f>IFERROR(LARGE((N29:BT29),4),"")</f>
        <v>628.70000000000005</v>
      </c>
      <c r="K29" s="71">
        <f>IFERROR(LARGE((N29:BT29),5),"")</f>
        <v>627.79999999999995</v>
      </c>
      <c r="L29" s="72">
        <f t="shared" si="3"/>
        <v>629.46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 t="s">
        <v>12</v>
      </c>
      <c r="BT29" s="12" t="s">
        <v>12</v>
      </c>
    </row>
    <row r="30" spans="1:72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>IF(COUNT(N30:BT30)=0,"", COUNT(N30:BT30))</f>
        <v>8</v>
      </c>
      <c r="F30" s="12">
        <f t="shared" si="2"/>
        <v>5</v>
      </c>
      <c r="G30" s="71">
        <f>IFERROR(LARGE((N30:BT30),1),"")</f>
        <v>626.5</v>
      </c>
      <c r="H30" s="71">
        <f>IFERROR(LARGE((N30:BT30),2),"")</f>
        <v>621.79999999999995</v>
      </c>
      <c r="I30" s="71">
        <f>IFERROR(LARGE((N30:BT30),3),"")</f>
        <v>620.9</v>
      </c>
      <c r="J30" s="71">
        <f>IFERROR(LARGE((N30:BT30),4),"")</f>
        <v>619.79999999999995</v>
      </c>
      <c r="K30" s="71">
        <f>IFERROR(LARGE((N30:BT30),5),"")</f>
        <v>616</v>
      </c>
      <c r="L30" s="72">
        <f t="shared" si="3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</row>
    <row r="31" spans="1:72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>IF(COUNT(N31:BT31)=0,"", COUNT(N31:BT31))</f>
        <v>6</v>
      </c>
      <c r="F31" s="12">
        <f t="shared" si="2"/>
        <v>5</v>
      </c>
      <c r="G31" s="71">
        <f>IFERROR(LARGE((N31:BT31),1),"")</f>
        <v>627.4</v>
      </c>
      <c r="H31" s="71">
        <f>IFERROR(LARGE((N31:BT31),2),"")</f>
        <v>622.4</v>
      </c>
      <c r="I31" s="71">
        <f>IFERROR(LARGE((N31:BT31),3),"")</f>
        <v>621.5</v>
      </c>
      <c r="J31" s="71">
        <f>IFERROR(LARGE((N31:BT31),4),"")</f>
        <v>620.79999999999995</v>
      </c>
      <c r="K31" s="71">
        <f>IFERROR(LARGE((N31:BT31),5),"")</f>
        <v>620</v>
      </c>
      <c r="L31" s="72">
        <f t="shared" si="3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</row>
    <row r="32" spans="1:72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>IF(COUNT(N32:BT32)=0,"", COUNT(N32:BT32))</f>
        <v>18</v>
      </c>
      <c r="F32" s="12">
        <f t="shared" si="2"/>
        <v>5</v>
      </c>
      <c r="G32" s="71">
        <f>IFERROR(LARGE((N32:BT32),1),"")</f>
        <v>630.9</v>
      </c>
      <c r="H32" s="71">
        <f>IFERROR(LARGE((N32:BT32),2),"")</f>
        <v>630.5</v>
      </c>
      <c r="I32" s="71">
        <f>IFERROR(LARGE((N32:BT32),3),"")</f>
        <v>629</v>
      </c>
      <c r="J32" s="71">
        <f>IFERROR(LARGE((N32:BT32),4),"")</f>
        <v>629</v>
      </c>
      <c r="K32" s="71">
        <f>IFERROR(LARGE((N32:BT32),5),"")</f>
        <v>627.20000000000005</v>
      </c>
      <c r="L32" s="72">
        <f t="shared" si="3"/>
        <v>629.32000000000005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 t="s">
        <v>12</v>
      </c>
      <c r="BT32" s="12" t="s">
        <v>12</v>
      </c>
    </row>
    <row r="33" spans="1:72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>IF(COUNT(N33:BT33)=0,"", COUNT(N33:BT33))</f>
        <v>19</v>
      </c>
      <c r="F33" s="12">
        <f t="shared" si="2"/>
        <v>5</v>
      </c>
      <c r="G33" s="71">
        <f>IFERROR(LARGE((N33:BT33),1),"")</f>
        <v>627.79999999999995</v>
      </c>
      <c r="H33" s="71">
        <f>IFERROR(LARGE((N33:BT33),2),"")</f>
        <v>626</v>
      </c>
      <c r="I33" s="71">
        <f>IFERROR(LARGE((N33:BT33),3),"")</f>
        <v>625.1</v>
      </c>
      <c r="J33" s="71">
        <f>IFERROR(LARGE((N33:BT33),4),"")</f>
        <v>624.9</v>
      </c>
      <c r="K33" s="71">
        <f>IFERROR(LARGE((N33:BT33),5),"")</f>
        <v>624.79999999999995</v>
      </c>
      <c r="L33" s="72">
        <f t="shared" si="3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</row>
    <row r="34" spans="1:72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>IF(COUNT(N34:BT34)=0,"", COUNT(N34:BT34))</f>
        <v>14</v>
      </c>
      <c r="F34" s="12">
        <f t="shared" si="2"/>
        <v>5</v>
      </c>
      <c r="G34" s="71">
        <f>IFERROR(LARGE((N34:BT34),1),"")</f>
        <v>626.79999999999995</v>
      </c>
      <c r="H34" s="71">
        <f>IFERROR(LARGE((N34:BT34),2),"")</f>
        <v>626.5</v>
      </c>
      <c r="I34" s="71">
        <f>IFERROR(LARGE((N34:BT34),3),"")</f>
        <v>625.9</v>
      </c>
      <c r="J34" s="71">
        <f>IFERROR(LARGE((N34:BT34),4),"")</f>
        <v>625.6</v>
      </c>
      <c r="K34" s="71">
        <f>IFERROR(LARGE((N34:BT34),5),"")</f>
        <v>624.79999999999995</v>
      </c>
      <c r="L34" s="72">
        <f t="shared" si="3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 t="s">
        <v>12</v>
      </c>
      <c r="BR34" s="12" t="s">
        <v>12</v>
      </c>
      <c r="BS34" s="12" t="s">
        <v>12</v>
      </c>
      <c r="BT34" s="12" t="s">
        <v>12</v>
      </c>
    </row>
    <row r="35" spans="1:72" x14ac:dyDescent="0.35">
      <c r="C35" s="12">
        <v>24</v>
      </c>
      <c r="E35" s="12" t="str">
        <f>IF(COUNT(N35:BT35)=0,"", COUNT(N35:BT35))</f>
        <v/>
      </c>
      <c r="F35" s="12" t="str">
        <f t="shared" ref="F35:F38" si="4">_xlfn.IFS(E35="","",E35=1,1,E35=2,2,E35=3,3,E35=4,4,E35=5,5,E35&gt;5,5)</f>
        <v/>
      </c>
      <c r="G35" s="71" t="str">
        <f>IFERROR(LARGE((N35:BT35),1),"")</f>
        <v/>
      </c>
      <c r="H35" s="71" t="str">
        <f>IFERROR(LARGE((N35:BT35),2),"")</f>
        <v/>
      </c>
      <c r="I35" s="71" t="str">
        <f>IFERROR(LARGE((N35:BT35),3),"")</f>
        <v/>
      </c>
      <c r="J35" s="71" t="str">
        <f>IFERROR(LARGE((N35:BT35),4),"")</f>
        <v/>
      </c>
      <c r="K35" s="71" t="str">
        <f>IFERROR(LARGE((N35:BT35),5),"")</f>
        <v/>
      </c>
      <c r="L35" s="72" t="str">
        <f t="shared" ref="L35:L38" si="5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</row>
    <row r="36" spans="1:72" x14ac:dyDescent="0.35">
      <c r="C36" s="12">
        <v>25</v>
      </c>
      <c r="E36" s="12" t="str">
        <f>IF(COUNT(N36:BT36)=0,"", COUNT(N36:BT36))</f>
        <v/>
      </c>
      <c r="F36" s="12" t="str">
        <f t="shared" si="4"/>
        <v/>
      </c>
      <c r="G36" s="71" t="str">
        <f>IFERROR(LARGE((N36:BT36),1),"")</f>
        <v/>
      </c>
      <c r="H36" s="71" t="str">
        <f>IFERROR(LARGE((N36:BT36),2),"")</f>
        <v/>
      </c>
      <c r="I36" s="71" t="str">
        <f>IFERROR(LARGE((N36:BT36),3),"")</f>
        <v/>
      </c>
      <c r="J36" s="71" t="str">
        <f>IFERROR(LARGE((N36:BT36),4),"")</f>
        <v/>
      </c>
      <c r="K36" s="71" t="str">
        <f>IFERROR(LARGE((N36:BT36),5),"")</f>
        <v/>
      </c>
      <c r="L36" s="72" t="str">
        <f t="shared" si="5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</row>
    <row r="37" spans="1:72" x14ac:dyDescent="0.35">
      <c r="C37" s="12">
        <v>26</v>
      </c>
      <c r="E37" s="12" t="str">
        <f>IF(COUNT(N37:BT37)=0,"", COUNT(N37:BT37))</f>
        <v/>
      </c>
      <c r="F37" s="12" t="str">
        <f t="shared" si="4"/>
        <v/>
      </c>
      <c r="G37" s="71" t="str">
        <f>IFERROR(LARGE((N37:BT37),1),"")</f>
        <v/>
      </c>
      <c r="H37" s="71" t="str">
        <f>IFERROR(LARGE((N37:BT37),2),"")</f>
        <v/>
      </c>
      <c r="I37" s="71" t="str">
        <f>IFERROR(LARGE((N37:BT37),3),"")</f>
        <v/>
      </c>
      <c r="J37" s="71" t="str">
        <f>IFERROR(LARGE((N37:BT37),4),"")</f>
        <v/>
      </c>
      <c r="K37" s="71" t="str">
        <f>IFERROR(LARGE((N37:BT37),5),"")</f>
        <v/>
      </c>
      <c r="L37" s="72" t="str">
        <f t="shared" si="5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</row>
    <row r="38" spans="1:72" x14ac:dyDescent="0.35">
      <c r="C38" s="12">
        <v>27</v>
      </c>
      <c r="E38" s="12" t="str">
        <f>IF(COUNT(N38:BT38)=0,"", COUNT(N38:BT38))</f>
        <v/>
      </c>
      <c r="F38" s="12" t="str">
        <f t="shared" si="4"/>
        <v/>
      </c>
      <c r="G38" s="71" t="str">
        <f>IFERROR(LARGE((N38:BT38),1),"")</f>
        <v/>
      </c>
      <c r="H38" s="71" t="str">
        <f>IFERROR(LARGE((N38:BT38),2),"")</f>
        <v/>
      </c>
      <c r="I38" s="71" t="str">
        <f>IFERROR(LARGE((N38:BT38),3),"")</f>
        <v/>
      </c>
      <c r="J38" s="71" t="str">
        <f>IFERROR(LARGE((N38:BT38),4),"")</f>
        <v/>
      </c>
      <c r="K38" s="71" t="str">
        <f>IFERROR(LARGE((N38:BT38),5),"")</f>
        <v/>
      </c>
      <c r="L38" s="72" t="str">
        <f t="shared" si="5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</row>
    <row r="39" spans="1:72" x14ac:dyDescent="0.35">
      <c r="A39" t="str">
        <f t="shared" ref="A39:A49" si="6">IF(D39="","",(RIGHT(D39,LEN(D39)-SEARCH(" ",D39,1))))</f>
        <v/>
      </c>
      <c r="B39" t="str">
        <f t="shared" ref="B39:B49" si="7">IF(D39="","",(LEFT(D39,SEARCH(" ",D39,1))))</f>
        <v/>
      </c>
      <c r="C39" s="12">
        <v>28</v>
      </c>
      <c r="E39" s="12" t="str">
        <f>IF(COUNT(N39:BT39)=0,"", COUNT(N39:BT39))</f>
        <v/>
      </c>
      <c r="F39" s="12" t="str">
        <f t="shared" ref="F39:F49" si="8">_xlfn.IFS(E39="","",E39=1,1,E39=2,2,E39=3,3,E39=4,4,E39=5,5,E39&gt;5,5)</f>
        <v/>
      </c>
      <c r="G39" s="71" t="str">
        <f>IFERROR(LARGE((N39:BT39),1),"")</f>
        <v/>
      </c>
      <c r="H39" s="71" t="str">
        <f>IFERROR(LARGE((N39:BT39),2),"")</f>
        <v/>
      </c>
      <c r="I39" s="71" t="str">
        <f>IFERROR(LARGE((N39:BT39),3),"")</f>
        <v/>
      </c>
      <c r="J39" s="71" t="str">
        <f>IFERROR(LARGE((N39:BT39),4),"")</f>
        <v/>
      </c>
      <c r="K39" s="71" t="str">
        <f>IFERROR(LARGE((N39:BT39),5),"")</f>
        <v/>
      </c>
      <c r="L39" s="72" t="str">
        <f t="shared" ref="L39:L49" si="9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</row>
    <row r="40" spans="1:72" x14ac:dyDescent="0.35">
      <c r="A40" t="str">
        <f t="shared" si="6"/>
        <v/>
      </c>
      <c r="B40" t="str">
        <f t="shared" si="7"/>
        <v/>
      </c>
      <c r="C40" s="12">
        <v>29</v>
      </c>
      <c r="E40" s="12" t="str">
        <f>IF(COUNT(N40:BT40)=0,"", COUNT(N40:BT40))</f>
        <v/>
      </c>
      <c r="F40" s="12" t="str">
        <f t="shared" si="8"/>
        <v/>
      </c>
      <c r="G40" s="71" t="str">
        <f>IFERROR(LARGE((N40:BT40),1),"")</f>
        <v/>
      </c>
      <c r="H40" s="71" t="str">
        <f>IFERROR(LARGE((N40:BT40),2),"")</f>
        <v/>
      </c>
      <c r="I40" s="71" t="str">
        <f>IFERROR(LARGE((N40:BT40),3),"")</f>
        <v/>
      </c>
      <c r="J40" s="71" t="str">
        <f>IFERROR(LARGE((N40:BT40),4),"")</f>
        <v/>
      </c>
      <c r="K40" s="71" t="str">
        <f>IFERROR(LARGE((N40:BT40),5),"")</f>
        <v/>
      </c>
      <c r="L40" s="72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</row>
    <row r="41" spans="1:72" x14ac:dyDescent="0.35">
      <c r="A41" t="str">
        <f t="shared" si="6"/>
        <v/>
      </c>
      <c r="B41" t="str">
        <f t="shared" si="7"/>
        <v/>
      </c>
      <c r="C41" s="12">
        <v>30</v>
      </c>
      <c r="E41" s="12" t="str">
        <f>IF(COUNT(N41:BT41)=0,"", COUNT(N41:BT41))</f>
        <v/>
      </c>
      <c r="F41" s="12" t="str">
        <f t="shared" si="8"/>
        <v/>
      </c>
      <c r="G41" s="71" t="str">
        <f>IFERROR(LARGE((N41:BT41),1),"")</f>
        <v/>
      </c>
      <c r="H41" s="71" t="str">
        <f>IFERROR(LARGE((N41:BT41),2),"")</f>
        <v/>
      </c>
      <c r="I41" s="71" t="str">
        <f>IFERROR(LARGE((N41:BT41),3),"")</f>
        <v/>
      </c>
      <c r="J41" s="71" t="str">
        <f>IFERROR(LARGE((N41:BT41),4),"")</f>
        <v/>
      </c>
      <c r="K41" s="71" t="str">
        <f>IFERROR(LARGE((N41:BT41),5),"")</f>
        <v/>
      </c>
      <c r="L41" s="72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</row>
    <row r="42" spans="1:72" x14ac:dyDescent="0.35">
      <c r="A42" t="str">
        <f t="shared" si="6"/>
        <v/>
      </c>
      <c r="B42" t="str">
        <f t="shared" si="7"/>
        <v/>
      </c>
      <c r="C42" s="12">
        <v>31</v>
      </c>
      <c r="E42" s="12" t="str">
        <f>IF(COUNT(N42:BT42)=0,"", COUNT(N42:BT42))</f>
        <v/>
      </c>
      <c r="F42" s="12" t="str">
        <f t="shared" si="8"/>
        <v/>
      </c>
      <c r="G42" s="71" t="str">
        <f>IFERROR(LARGE((N42:BT42),1),"")</f>
        <v/>
      </c>
      <c r="H42" s="71" t="str">
        <f>IFERROR(LARGE((N42:BT42),2),"")</f>
        <v/>
      </c>
      <c r="I42" s="71" t="str">
        <f>IFERROR(LARGE((N42:BT42),3),"")</f>
        <v/>
      </c>
      <c r="J42" s="71" t="str">
        <f>IFERROR(LARGE((N42:BT42),4),"")</f>
        <v/>
      </c>
      <c r="K42" s="71" t="str">
        <f>IFERROR(LARGE((N42:BT42),5),"")</f>
        <v/>
      </c>
      <c r="L42" s="7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</row>
    <row r="43" spans="1:72" x14ac:dyDescent="0.35">
      <c r="A43" t="str">
        <f t="shared" si="6"/>
        <v/>
      </c>
      <c r="B43" t="str">
        <f t="shared" si="7"/>
        <v/>
      </c>
      <c r="C43" s="12">
        <v>32</v>
      </c>
      <c r="E43" s="12" t="str">
        <f>IF(COUNT(N43:BT43)=0,"", COUNT(N43:BT43))</f>
        <v/>
      </c>
      <c r="F43" s="12" t="str">
        <f t="shared" si="8"/>
        <v/>
      </c>
      <c r="G43" s="71" t="str">
        <f>IFERROR(LARGE((N43:BT43),1),"")</f>
        <v/>
      </c>
      <c r="H43" s="71" t="str">
        <f>IFERROR(LARGE((N43:BT43),2),"")</f>
        <v/>
      </c>
      <c r="I43" s="71" t="str">
        <f>IFERROR(LARGE((N43:BT43),3),"")</f>
        <v/>
      </c>
      <c r="J43" s="71" t="str">
        <f>IFERROR(LARGE((N43:BT43),4),"")</f>
        <v/>
      </c>
      <c r="K43" s="71" t="str">
        <f>IFERROR(LARGE((N43:BT43),5),"")</f>
        <v/>
      </c>
      <c r="L43" s="72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</row>
    <row r="44" spans="1:72" x14ac:dyDescent="0.35">
      <c r="A44" t="str">
        <f t="shared" si="6"/>
        <v/>
      </c>
      <c r="B44" t="str">
        <f t="shared" si="7"/>
        <v/>
      </c>
      <c r="C44" s="12">
        <v>33</v>
      </c>
      <c r="E44" s="12" t="str">
        <f>IF(COUNT(N44:BT44)=0,"", COUNT(N44:BT44))</f>
        <v/>
      </c>
      <c r="F44" s="12" t="str">
        <f t="shared" si="8"/>
        <v/>
      </c>
      <c r="G44" s="71" t="str">
        <f>IFERROR(LARGE((N44:BT44),1),"")</f>
        <v/>
      </c>
      <c r="H44" s="71" t="str">
        <f>IFERROR(LARGE((N44:BT44),2),"")</f>
        <v/>
      </c>
      <c r="I44" s="71" t="str">
        <f>IFERROR(LARGE((N44:BT44),3),"")</f>
        <v/>
      </c>
      <c r="J44" s="71" t="str">
        <f>IFERROR(LARGE((N44:BT44),4),"")</f>
        <v/>
      </c>
      <c r="K44" s="71" t="str">
        <f>IFERROR(LARGE((N44:BT44),5),"")</f>
        <v/>
      </c>
      <c r="L44" s="72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</row>
    <row r="45" spans="1:72" x14ac:dyDescent="0.35">
      <c r="A45" t="str">
        <f t="shared" si="6"/>
        <v/>
      </c>
      <c r="B45" t="str">
        <f t="shared" si="7"/>
        <v/>
      </c>
      <c r="C45" s="12">
        <v>34</v>
      </c>
      <c r="E45" s="12" t="str">
        <f>IF(COUNT(N45:BT45)=0,"", COUNT(N45:BT45))</f>
        <v/>
      </c>
      <c r="F45" s="12" t="str">
        <f t="shared" si="8"/>
        <v/>
      </c>
      <c r="G45" s="71" t="str">
        <f>IFERROR(LARGE((N45:BT45),1),"")</f>
        <v/>
      </c>
      <c r="H45" s="71" t="str">
        <f>IFERROR(LARGE((N45:BT45),2),"")</f>
        <v/>
      </c>
      <c r="I45" s="71" t="str">
        <f>IFERROR(LARGE((N45:BT45),3),"")</f>
        <v/>
      </c>
      <c r="J45" s="71" t="str">
        <f>IFERROR(LARGE((N45:BT45),4),"")</f>
        <v/>
      </c>
      <c r="K45" s="71" t="str">
        <f>IFERROR(LARGE((N45:BT45),5),"")</f>
        <v/>
      </c>
      <c r="L45" s="72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</row>
    <row r="46" spans="1:72" x14ac:dyDescent="0.35">
      <c r="A46" t="str">
        <f t="shared" si="6"/>
        <v/>
      </c>
      <c r="B46" t="str">
        <f t="shared" si="7"/>
        <v/>
      </c>
      <c r="C46" s="12">
        <v>35</v>
      </c>
      <c r="E46" s="12" t="str">
        <f>IF(COUNT(N46:BT46)=0,"", COUNT(N46:BT46))</f>
        <v/>
      </c>
      <c r="F46" s="12" t="str">
        <f t="shared" si="8"/>
        <v/>
      </c>
      <c r="G46" s="71" t="str">
        <f>IFERROR(LARGE((N46:BT46),1),"")</f>
        <v/>
      </c>
      <c r="H46" s="71" t="str">
        <f>IFERROR(LARGE((N46:BT46),2),"")</f>
        <v/>
      </c>
      <c r="I46" s="71" t="str">
        <f>IFERROR(LARGE((N46:BT46),3),"")</f>
        <v/>
      </c>
      <c r="J46" s="71" t="str">
        <f>IFERROR(LARGE((N46:BT46),4),"")</f>
        <v/>
      </c>
      <c r="K46" s="71" t="str">
        <f>IFERROR(LARGE((N46:BT46),5),"")</f>
        <v/>
      </c>
      <c r="L46" s="72" t="str">
        <f t="shared" si="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</row>
    <row r="47" spans="1:72" x14ac:dyDescent="0.35">
      <c r="A47" t="str">
        <f t="shared" si="6"/>
        <v/>
      </c>
      <c r="B47" t="str">
        <f t="shared" si="7"/>
        <v/>
      </c>
      <c r="C47" s="12">
        <v>36</v>
      </c>
      <c r="E47" s="12" t="str">
        <f>IF(COUNT(N47:BT47)=0,"", COUNT(N47:BT47))</f>
        <v/>
      </c>
      <c r="F47" s="12" t="str">
        <f t="shared" si="8"/>
        <v/>
      </c>
      <c r="G47" s="71" t="str">
        <f>IFERROR(LARGE((N47:BT47),1),"")</f>
        <v/>
      </c>
      <c r="H47" s="71" t="str">
        <f>IFERROR(LARGE((N47:BT47),2),"")</f>
        <v/>
      </c>
      <c r="I47" s="71" t="str">
        <f>IFERROR(LARGE((N47:BT47),3),"")</f>
        <v/>
      </c>
      <c r="J47" s="71" t="str">
        <f>IFERROR(LARGE((N47:BT47),4),"")</f>
        <v/>
      </c>
      <c r="K47" s="71" t="str">
        <f>IFERROR(LARGE((N47:BT47),5),"")</f>
        <v/>
      </c>
      <c r="L47" s="72" t="str">
        <f t="shared" si="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</row>
    <row r="48" spans="1:72" x14ac:dyDescent="0.35">
      <c r="A48" t="str">
        <f t="shared" si="6"/>
        <v/>
      </c>
      <c r="B48" t="str">
        <f t="shared" si="7"/>
        <v/>
      </c>
      <c r="C48" s="12">
        <v>37</v>
      </c>
      <c r="E48" s="12" t="str">
        <f>IF(COUNT(N48:BT48)=0,"", COUNT(N48:BT48))</f>
        <v/>
      </c>
      <c r="F48" s="12" t="str">
        <f t="shared" si="8"/>
        <v/>
      </c>
      <c r="G48" s="71" t="str">
        <f>IFERROR(LARGE((N48:BT48),1),"")</f>
        <v/>
      </c>
      <c r="H48" s="71" t="str">
        <f>IFERROR(LARGE((N48:BT48),2),"")</f>
        <v/>
      </c>
      <c r="I48" s="71" t="str">
        <f>IFERROR(LARGE((N48:BT48),3),"")</f>
        <v/>
      </c>
      <c r="J48" s="71" t="str">
        <f>IFERROR(LARGE((N48:BT48),4),"")</f>
        <v/>
      </c>
      <c r="K48" s="71" t="str">
        <f>IFERROR(LARGE((N48:BT48),5),"")</f>
        <v/>
      </c>
      <c r="L48" s="72" t="str">
        <f t="shared" si="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</row>
    <row r="49" spans="1:72" x14ac:dyDescent="0.35">
      <c r="A49" t="str">
        <f t="shared" si="6"/>
        <v/>
      </c>
      <c r="B49" t="str">
        <f t="shared" si="7"/>
        <v/>
      </c>
      <c r="C49" s="12">
        <v>38</v>
      </c>
      <c r="E49" s="12" t="str">
        <f>IF(COUNT(N49:BT49)=0,"", COUNT(N49:BT49))</f>
        <v/>
      </c>
      <c r="F49" s="12" t="str">
        <f t="shared" si="8"/>
        <v/>
      </c>
      <c r="G49" s="71" t="str">
        <f>IFERROR(LARGE((N49:BT49),1),"")</f>
        <v/>
      </c>
      <c r="H49" s="71" t="str">
        <f>IFERROR(LARGE((N49:BT49),2),"")</f>
        <v/>
      </c>
      <c r="I49" s="71" t="str">
        <f>IFERROR(LARGE((N49:BT49),3),"")</f>
        <v/>
      </c>
      <c r="J49" s="71" t="str">
        <f>IFERROR(LARGE((N49:BT49),4),"")</f>
        <v/>
      </c>
      <c r="K49" s="71" t="str">
        <f>IFERROR(LARGE((N49:BT49),5),"")</f>
        <v/>
      </c>
      <c r="L49" s="72" t="str">
        <f t="shared" si="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</row>
    <row r="50" spans="1:72" x14ac:dyDescent="0.35">
      <c r="E50" s="12" t="str">
        <f>IF(COUNT(N50:BT50)=0,"", COUNT(N50:BT50))</f>
        <v/>
      </c>
      <c r="F50" s="12" t="str">
        <f t="shared" ref="F50" si="10">_xlfn.IFS(E50="","",E50=1,1,E50=2,2,E50=3,3,E50=4,4,E50=5,5,E50&gt;5,5)</f>
        <v/>
      </c>
      <c r="G50" s="71" t="str">
        <f>IFERROR(LARGE((N50:BT50),1),"")</f>
        <v/>
      </c>
      <c r="H50" s="71" t="str">
        <f>IFERROR(LARGE((N50:BT50),2),"")</f>
        <v/>
      </c>
      <c r="I50" s="71" t="str">
        <f>IFERROR(LARGE((N50:BT50),3),"")</f>
        <v/>
      </c>
      <c r="J50" s="71" t="str">
        <f>IFERROR(LARGE((N50:BT50),4),"")</f>
        <v/>
      </c>
      <c r="K50" s="71" t="str">
        <f>IFERROR(LARGE((N50:BT50),5),"")</f>
        <v/>
      </c>
      <c r="L50" s="72" t="str">
        <f t="shared" ref="L50" si="11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</row>
  </sheetData>
  <sortState xmlns:xlrd2="http://schemas.microsoft.com/office/spreadsheetml/2017/richdata2" ref="A14:BT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T50">
    <cfRule type="containsText" dxfId="63" priority="1" operator="containsText" text="Score">
      <formula>NOT(ISERROR(SEARCH("Score",N14)))</formula>
    </cfRule>
    <cfRule type="cellIs" dxfId="62" priority="2" operator="greaterThanOrEqual">
      <formula>$K14</formula>
    </cfRule>
    <cfRule type="cellIs" dxfId="61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W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5" ht="18.5" x14ac:dyDescent="0.45">
      <c r="B1" s="1" t="s">
        <v>0</v>
      </c>
    </row>
    <row r="2" spans="1:75" ht="18.5" x14ac:dyDescent="0.45">
      <c r="B2" s="1" t="s">
        <v>28</v>
      </c>
    </row>
    <row r="3" spans="1:75" x14ac:dyDescent="0.35">
      <c r="B3" s="2" t="str">
        <f>Summary!B2</f>
        <v>August 1, 2025</v>
      </c>
    </row>
    <row r="5" spans="1:75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5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5" x14ac:dyDescent="0.35">
      <c r="B7" s="102" t="s">
        <v>4</v>
      </c>
      <c r="C7" s="102"/>
      <c r="D7" s="102"/>
      <c r="E7" s="103"/>
      <c r="F7" s="6">
        <v>625</v>
      </c>
      <c r="I7" s="5"/>
    </row>
    <row r="10" spans="1:75" ht="18.5" x14ac:dyDescent="0.45">
      <c r="C10" s="7" t="s">
        <v>5</v>
      </c>
    </row>
    <row r="11" spans="1:7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</row>
    <row r="12" spans="1:75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16</v>
      </c>
      <c r="BU12" s="64" t="s">
        <v>16</v>
      </c>
      <c r="BV12" s="64" t="s">
        <v>16</v>
      </c>
      <c r="BW12" s="64" t="s">
        <v>16</v>
      </c>
    </row>
    <row r="13" spans="1:75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177</v>
      </c>
      <c r="BN13" s="64" t="s">
        <v>55</v>
      </c>
      <c r="BO13" s="64" t="s">
        <v>52</v>
      </c>
      <c r="BP13" s="64" t="s">
        <v>185</v>
      </c>
      <c r="BQ13" s="64" t="s">
        <v>186</v>
      </c>
      <c r="BR13" s="64" t="s">
        <v>190</v>
      </c>
      <c r="BS13" s="64" t="s">
        <v>191</v>
      </c>
      <c r="BT13" s="64" t="s">
        <v>187</v>
      </c>
      <c r="BU13" s="64" t="s">
        <v>188</v>
      </c>
      <c r="BV13" s="64" t="s">
        <v>189</v>
      </c>
      <c r="BW13" s="64" t="s">
        <v>192</v>
      </c>
    </row>
    <row r="14" spans="1:75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>IF(COUNT(N14:BW14)=0,"", COUNT(N14:BW14))</f>
        <v>1</v>
      </c>
      <c r="F14" s="12">
        <f t="shared" ref="F14:F57" si="2">_xlfn.IFS(E14="","",E14=1,1,E14=2,2,E14=3,3,E14=4,4,E14=5,5,E14&gt;5,5)</f>
        <v>1</v>
      </c>
      <c r="G14" s="71">
        <f>IFERROR(LARGE((N14:BW14),1),"")</f>
        <v>625.20000000000005</v>
      </c>
      <c r="H14" s="71" t="str">
        <f>IFERROR(LARGE((N14:BW14),2),"")</f>
        <v/>
      </c>
      <c r="I14" s="71" t="str">
        <f>IFERROR(LARGE((N14:BW14),3),"")</f>
        <v/>
      </c>
      <c r="J14" s="71" t="str">
        <f>IFERROR(LARGE((N14:BW14),4),"")</f>
        <v/>
      </c>
      <c r="K14" s="71" t="str">
        <f>IFERROR(LARGE((N14:BW14),5),"")</f>
        <v/>
      </c>
      <c r="L14" s="72">
        <f t="shared" ref="L14:L57" si="3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</row>
    <row r="15" spans="1:75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>IF(COUNT(N15:BW15)=0,"", COUNT(N15:BW15))</f>
        <v>5</v>
      </c>
      <c r="F15" s="12">
        <f t="shared" si="2"/>
        <v>5</v>
      </c>
      <c r="G15" s="71">
        <f>IFERROR(LARGE((N15:BW15),1),"")</f>
        <v>628.70000000000005</v>
      </c>
      <c r="H15" s="71">
        <f>IFERROR(LARGE((N15:BW15),2),"")</f>
        <v>626.9</v>
      </c>
      <c r="I15" s="71">
        <f>IFERROR(LARGE((N15:BW15),3),"")</f>
        <v>626.79999999999995</v>
      </c>
      <c r="J15" s="71">
        <f>IFERROR(LARGE((N15:BW15),4),"")</f>
        <v>624.5</v>
      </c>
      <c r="K15" s="71">
        <f>IFERROR(LARGE((N15:BW15),5),"")</f>
        <v>620.4</v>
      </c>
      <c r="L15" s="72">
        <f t="shared" si="3"/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</row>
    <row r="16" spans="1:75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>IF(COUNT(N16:BW16)=0,"", COUNT(N16:BW16))</f>
        <v>11</v>
      </c>
      <c r="F16" s="12">
        <f t="shared" si="2"/>
        <v>5</v>
      </c>
      <c r="G16" s="71">
        <f>IFERROR(LARGE((N16:BW16),1),"")</f>
        <v>628.20000000000005</v>
      </c>
      <c r="H16" s="71">
        <f>IFERROR(LARGE((N16:BW16),2),"")</f>
        <v>628.1</v>
      </c>
      <c r="I16" s="71">
        <f>IFERROR(LARGE((N16:BW16),3),"")</f>
        <v>627.4</v>
      </c>
      <c r="J16" s="71">
        <f>IFERROR(LARGE((N16:BW16),4),"")</f>
        <v>626.9</v>
      </c>
      <c r="K16" s="71">
        <f>IFERROR(LARGE((N16:BW16),5),"")</f>
        <v>626.20000000000005</v>
      </c>
      <c r="L16" s="72">
        <f t="shared" si="3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</row>
    <row r="17" spans="1:75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>IF(COUNT(N17:BW17)=0,"", COUNT(N17:BW17))</f>
        <v>7</v>
      </c>
      <c r="F17" s="12">
        <f t="shared" si="2"/>
        <v>5</v>
      </c>
      <c r="G17" s="71">
        <f>IFERROR(LARGE((N17:BW17),1),"")</f>
        <v>625.9</v>
      </c>
      <c r="H17" s="71">
        <f>IFERROR(LARGE((N17:BW17),2),"")</f>
        <v>619.1</v>
      </c>
      <c r="I17" s="71">
        <f>IFERROR(LARGE((N17:BW17),3),"")</f>
        <v>618.70000000000005</v>
      </c>
      <c r="J17" s="71">
        <f>IFERROR(LARGE((N17:BW17),4),"")</f>
        <v>618.70000000000005</v>
      </c>
      <c r="K17" s="71">
        <f>IFERROR(LARGE((N17:BW17),5),"")</f>
        <v>617.29999999999995</v>
      </c>
      <c r="L17" s="72">
        <f t="shared" si="3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</row>
    <row r="18" spans="1:75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>IF(COUNT(N18:BW18)=0,"", COUNT(N18:BW18))</f>
        <v>12</v>
      </c>
      <c r="F18" s="12">
        <f t="shared" si="2"/>
        <v>5</v>
      </c>
      <c r="G18" s="71">
        <f>IFERROR(LARGE((N18:BW18),1),"")</f>
        <v>625.6</v>
      </c>
      <c r="H18" s="71">
        <f>IFERROR(LARGE((N18:BW18),2),"")</f>
        <v>623</v>
      </c>
      <c r="I18" s="71">
        <f>IFERROR(LARGE((N18:BW18),3),"")</f>
        <v>621.79999999999995</v>
      </c>
      <c r="J18" s="71">
        <f>IFERROR(LARGE((N18:BW18),4),"")</f>
        <v>621.1</v>
      </c>
      <c r="K18" s="71">
        <f>IFERROR(LARGE((N18:BW18),5),"")</f>
        <v>620.6</v>
      </c>
      <c r="L18" s="72">
        <f t="shared" si="3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</row>
    <row r="19" spans="1:75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178</v>
      </c>
      <c r="E19" s="12">
        <f>IF(COUNT(N19:BW19)=0,"", COUNT(N19:BW19))</f>
        <v>3</v>
      </c>
      <c r="F19" s="12">
        <f t="shared" si="2"/>
        <v>3</v>
      </c>
      <c r="G19" s="71">
        <f>IFERROR(LARGE((N19:BW19),1),"")</f>
        <v>627.4</v>
      </c>
      <c r="H19" s="71">
        <f>IFERROR(LARGE((N19:BW19),2),"")</f>
        <v>626.70000000000005</v>
      </c>
      <c r="I19" s="71">
        <f>IFERROR(LARGE((N19:BW19),3),"")</f>
        <v>625.1</v>
      </c>
      <c r="J19" s="71" t="str">
        <f>IFERROR(LARGE((N19:BW19),4),"")</f>
        <v/>
      </c>
      <c r="K19" s="71" t="str">
        <f>IFERROR(LARGE((N19:BW19),5),"")</f>
        <v/>
      </c>
      <c r="L19" s="72">
        <f t="shared" si="3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</row>
    <row r="20" spans="1:75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>IF(COUNT(N20:BW20)=0,"", COUNT(N20:BW20))</f>
        <v>4</v>
      </c>
      <c r="F20" s="12">
        <f t="shared" si="2"/>
        <v>4</v>
      </c>
      <c r="G20" s="71">
        <f>IFERROR(LARGE((N20:BW20),1),"")</f>
        <v>624</v>
      </c>
      <c r="H20" s="71">
        <f>IFERROR(LARGE((N20:BW20),2),"")</f>
        <v>621.70000000000005</v>
      </c>
      <c r="I20" s="71">
        <f>IFERROR(LARGE((N20:BW20),3),"")</f>
        <v>621.70000000000005</v>
      </c>
      <c r="J20" s="71">
        <f>IFERROR(LARGE((N20:BW20),4),"")</f>
        <v>619.5</v>
      </c>
      <c r="K20" s="71" t="str">
        <f>IFERROR(LARGE((N20:BW20),5),"")</f>
        <v/>
      </c>
      <c r="L20" s="72">
        <f t="shared" si="3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</row>
    <row r="21" spans="1:75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>IF(COUNT(N21:BW21)=0,"", COUNT(N21:BW21))</f>
        <v>6</v>
      </c>
      <c r="F21" s="12">
        <f t="shared" si="2"/>
        <v>5</v>
      </c>
      <c r="G21" s="71">
        <f>IFERROR(LARGE((N21:BW21),1),"")</f>
        <v>628.79999999999995</v>
      </c>
      <c r="H21" s="71">
        <f>IFERROR(LARGE((N21:BW21),2),"")</f>
        <v>625.20000000000005</v>
      </c>
      <c r="I21" s="71">
        <f>IFERROR(LARGE((N21:BW21),3),"")</f>
        <v>625.20000000000005</v>
      </c>
      <c r="J21" s="71">
        <f>IFERROR(LARGE((N21:BW21),4),"")</f>
        <v>624.70000000000005</v>
      </c>
      <c r="K21" s="71">
        <f>IFERROR(LARGE((N21:BW21),5),"")</f>
        <v>624.70000000000005</v>
      </c>
      <c r="L21" s="72">
        <f t="shared" si="3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</row>
    <row r="22" spans="1:75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>IF(COUNT(N22:BW22)=0,"", COUNT(N22:BW22))</f>
        <v>10</v>
      </c>
      <c r="F22" s="12">
        <f t="shared" si="2"/>
        <v>5</v>
      </c>
      <c r="G22" s="71">
        <f>IFERROR(LARGE((N22:BW22),1),"")</f>
        <v>627.4</v>
      </c>
      <c r="H22" s="71">
        <f>IFERROR(LARGE((N22:BW22),2),"")</f>
        <v>624.70000000000005</v>
      </c>
      <c r="I22" s="71">
        <f>IFERROR(LARGE((N22:BW22),3),"")</f>
        <v>624.20000000000005</v>
      </c>
      <c r="J22" s="71">
        <f>IFERROR(LARGE((N22:BW22),4),"")</f>
        <v>623.4</v>
      </c>
      <c r="K22" s="71">
        <f>IFERROR(LARGE((N22:BW22),5),"")</f>
        <v>622.1</v>
      </c>
      <c r="L22" s="72">
        <f t="shared" si="3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</row>
    <row r="23" spans="1:75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>IF(COUNT(N23:BW23)=0,"", COUNT(N23:BW23))</f>
        <v>1</v>
      </c>
      <c r="F23" s="12">
        <f t="shared" si="2"/>
        <v>1</v>
      </c>
      <c r="G23" s="71">
        <f>IFERROR(LARGE((N23:BW23),1),"")</f>
        <v>627.70000000000005</v>
      </c>
      <c r="H23" s="71" t="str">
        <f>IFERROR(LARGE((N23:BW23),2),"")</f>
        <v/>
      </c>
      <c r="I23" s="71" t="str">
        <f>IFERROR(LARGE((N23:BW23),3),"")</f>
        <v/>
      </c>
      <c r="J23" s="71" t="str">
        <f>IFERROR(LARGE((N23:BW23),4),"")</f>
        <v/>
      </c>
      <c r="K23" s="71" t="str">
        <f>IFERROR(LARGE((N23:BW23),5),"")</f>
        <v/>
      </c>
      <c r="L23" s="72">
        <f t="shared" si="3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</row>
    <row r="24" spans="1:75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>IF(COUNT(N24:BW24)=0,"", COUNT(N24:BW24))</f>
        <v>4</v>
      </c>
      <c r="F24" s="12">
        <f t="shared" si="2"/>
        <v>4</v>
      </c>
      <c r="G24" s="71">
        <f>IFERROR(LARGE((N24:BW24),1),"")</f>
        <v>621.1</v>
      </c>
      <c r="H24" s="71">
        <f>IFERROR(LARGE((N24:BW24),2),"")</f>
        <v>618.6</v>
      </c>
      <c r="I24" s="71">
        <f>IFERROR(LARGE((N24:BW24),3),"")</f>
        <v>617</v>
      </c>
      <c r="J24" s="71">
        <f>IFERROR(LARGE((N24:BW24),4),"")</f>
        <v>613.70000000000005</v>
      </c>
      <c r="K24" s="71" t="str">
        <f>IFERROR(LARGE((N24:BW24),5),"")</f>
        <v/>
      </c>
      <c r="L24" s="72">
        <f t="shared" si="3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</row>
    <row r="25" spans="1:75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>IF(COUNT(N25:BW25)=0,"", COUNT(N25:BW25))</f>
        <v>4</v>
      </c>
      <c r="F25" s="12">
        <f t="shared" si="2"/>
        <v>4</v>
      </c>
      <c r="G25" s="71">
        <f>IFERROR(LARGE((N25:BW25),1),"")</f>
        <v>625.9</v>
      </c>
      <c r="H25" s="71">
        <f>IFERROR(LARGE((N25:BW25),2),"")</f>
        <v>625.5</v>
      </c>
      <c r="I25" s="71">
        <f>IFERROR(LARGE((N25:BW25),3),"")</f>
        <v>620.29999999999995</v>
      </c>
      <c r="J25" s="71">
        <f>IFERROR(LARGE((N25:BW25),4),"")</f>
        <v>618.1</v>
      </c>
      <c r="K25" s="71" t="str">
        <f>IFERROR(LARGE((N25:BW25),5),"")</f>
        <v/>
      </c>
      <c r="L25" s="72">
        <f t="shared" si="3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</row>
    <row r="26" spans="1:75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>IF(COUNT(N26:BW26)=0,"", COUNT(N26:BW26))</f>
        <v>3</v>
      </c>
      <c r="F26" s="12">
        <f t="shared" si="2"/>
        <v>3</v>
      </c>
      <c r="G26" s="71">
        <f>IFERROR(LARGE((N26:BW26),1),"")</f>
        <v>625.5</v>
      </c>
      <c r="H26" s="71">
        <f>IFERROR(LARGE((N26:BW26),2),"")</f>
        <v>625.5</v>
      </c>
      <c r="I26" s="71">
        <f>IFERROR(LARGE((N26:BW26),3),"")</f>
        <v>624.79999999999995</v>
      </c>
      <c r="J26" s="71" t="str">
        <f>IFERROR(LARGE((N26:BW26),4),"")</f>
        <v/>
      </c>
      <c r="K26" s="71" t="str">
        <f>IFERROR(LARGE((N26:BW26),5),"")</f>
        <v/>
      </c>
      <c r="L26" s="72">
        <f t="shared" si="3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</row>
    <row r="27" spans="1:75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>IF(COUNT(N27:BW27)=0,"", COUNT(N27:BW27))</f>
        <v>4</v>
      </c>
      <c r="F27" s="12">
        <f t="shared" si="2"/>
        <v>4</v>
      </c>
      <c r="G27" s="71">
        <f>IFERROR(LARGE((N27:BW27),1),"")</f>
        <v>627.79999999999995</v>
      </c>
      <c r="H27" s="71">
        <f>IFERROR(LARGE((N27:BW27),2),"")</f>
        <v>621.79999999999995</v>
      </c>
      <c r="I27" s="71">
        <f>IFERROR(LARGE((N27:BW27),3),"")</f>
        <v>621.1</v>
      </c>
      <c r="J27" s="71">
        <f>IFERROR(LARGE((N27:BW27),4),"")</f>
        <v>616.5</v>
      </c>
      <c r="K27" s="71" t="str">
        <f>IFERROR(LARGE((N27:BW27),5),"")</f>
        <v/>
      </c>
      <c r="L27" s="72">
        <f t="shared" si="3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</row>
    <row r="28" spans="1:75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>IF(COUNT(N28:BW28)=0,"", COUNT(N28:BW28))</f>
        <v>8</v>
      </c>
      <c r="F28" s="12">
        <f t="shared" si="2"/>
        <v>5</v>
      </c>
      <c r="G28" s="71">
        <f>IFERROR(LARGE((N28:BW28),1),"")</f>
        <v>627.70000000000005</v>
      </c>
      <c r="H28" s="71">
        <f>IFERROR(LARGE((N28:BW28),2),"")</f>
        <v>626</v>
      </c>
      <c r="I28" s="71">
        <f>IFERROR(LARGE((N28:BW28),3),"")</f>
        <v>624.20000000000005</v>
      </c>
      <c r="J28" s="71">
        <f>IFERROR(LARGE((N28:BW28),4),"")</f>
        <v>624.1</v>
      </c>
      <c r="K28" s="71">
        <f>IFERROR(LARGE((N28:BW28),5),"")</f>
        <v>623</v>
      </c>
      <c r="L28" s="72">
        <f t="shared" si="3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</row>
    <row r="29" spans="1:75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>IF(COUNT(N29:BW29)=0,"", COUNT(N29:BW29))</f>
        <v>18</v>
      </c>
      <c r="F29" s="12">
        <f t="shared" si="2"/>
        <v>5</v>
      </c>
      <c r="G29" s="71">
        <f>IFERROR(LARGE((N29:BW29),1),"")</f>
        <v>626.9</v>
      </c>
      <c r="H29" s="71">
        <f>IFERROR(LARGE((N29:BW29),2),"")</f>
        <v>625.9</v>
      </c>
      <c r="I29" s="71">
        <f>IFERROR(LARGE((N29:BW29),3),"")</f>
        <v>625.70000000000005</v>
      </c>
      <c r="J29" s="71">
        <f>IFERROR(LARGE((N29:BW29),4),"")</f>
        <v>625.4</v>
      </c>
      <c r="K29" s="71">
        <f>IFERROR(LARGE((N29:BW29),5),"")</f>
        <v>624.1</v>
      </c>
      <c r="L29" s="72">
        <f t="shared" si="3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 t="s">
        <v>12</v>
      </c>
      <c r="BU29" s="12" t="s">
        <v>12</v>
      </c>
      <c r="BV29" s="12" t="s">
        <v>12</v>
      </c>
      <c r="BW29" s="12" t="s">
        <v>12</v>
      </c>
    </row>
    <row r="30" spans="1:75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>IF(COUNT(N30:BW30)=0,"", COUNT(N30:BW30))</f>
        <v>5</v>
      </c>
      <c r="F30" s="12">
        <f t="shared" si="2"/>
        <v>5</v>
      </c>
      <c r="G30" s="71">
        <f>IFERROR(LARGE((N30:BW30),1),"")</f>
        <v>627.4</v>
      </c>
      <c r="H30" s="71">
        <f>IFERROR(LARGE((N30:BW30),2),"")</f>
        <v>624.1</v>
      </c>
      <c r="I30" s="71">
        <f>IFERROR(LARGE((N30:BW30),3),"")</f>
        <v>622.5</v>
      </c>
      <c r="J30" s="71">
        <f>IFERROR(LARGE((N30:BW30),4),"")</f>
        <v>621.5</v>
      </c>
      <c r="K30" s="71">
        <f>IFERROR(LARGE((N30:BW30),5),"")</f>
        <v>617.4</v>
      </c>
      <c r="L30" s="72">
        <f t="shared" si="3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</row>
    <row r="31" spans="1:75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>IF(COUNT(N31:BW31)=0,"", COUNT(N31:BW31))</f>
        <v>1</v>
      </c>
      <c r="F31" s="12">
        <f t="shared" si="2"/>
        <v>1</v>
      </c>
      <c r="G31" s="71">
        <f>IFERROR(LARGE((N31:BW31),1),"")</f>
        <v>627.4</v>
      </c>
      <c r="H31" s="71" t="str">
        <f>IFERROR(LARGE((N31:BW31),2),"")</f>
        <v/>
      </c>
      <c r="I31" s="71" t="str">
        <f>IFERROR(LARGE((N31:BW31),3),"")</f>
        <v/>
      </c>
      <c r="J31" s="71" t="str">
        <f>IFERROR(LARGE((N31:BW31),4),"")</f>
        <v/>
      </c>
      <c r="K31" s="71" t="str">
        <f>IFERROR(LARGE((N31:BW31),5),"")</f>
        <v/>
      </c>
      <c r="L31" s="72">
        <f t="shared" si="3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</row>
    <row r="32" spans="1:75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>IF(COUNT(N32:BW32)=0,"", COUNT(N32:BW32))</f>
        <v>12</v>
      </c>
      <c r="F32" s="12">
        <f t="shared" si="2"/>
        <v>5</v>
      </c>
      <c r="G32" s="71">
        <f>IFERROR(LARGE((N32:BW32),1),"")</f>
        <v>627.1</v>
      </c>
      <c r="H32" s="71">
        <f>IFERROR(LARGE((N32:BW32),2),"")</f>
        <v>627.1</v>
      </c>
      <c r="I32" s="71">
        <f>IFERROR(LARGE((N32:BW32),3),"")</f>
        <v>624.70000000000005</v>
      </c>
      <c r="J32" s="71">
        <f>IFERROR(LARGE((N32:BW32),4),"")</f>
        <v>624.1</v>
      </c>
      <c r="K32" s="71">
        <f>IFERROR(LARGE((N32:BW32),5),"")</f>
        <v>624</v>
      </c>
      <c r="L32" s="72">
        <f t="shared" si="3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</row>
    <row r="33" spans="1:75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>IF(COUNT(N33:BW33)=0,"", COUNT(N33:BW33))</f>
        <v>23</v>
      </c>
      <c r="F33" s="12">
        <f t="shared" si="2"/>
        <v>5</v>
      </c>
      <c r="G33" s="71">
        <f>IFERROR(LARGE((N33:BW33),1),"")</f>
        <v>632.29999999999995</v>
      </c>
      <c r="H33" s="71">
        <f>IFERROR(LARGE((N33:BW33),2),"")</f>
        <v>631</v>
      </c>
      <c r="I33" s="71">
        <f>IFERROR(LARGE((N33:BW33),3),"")</f>
        <v>629.1</v>
      </c>
      <c r="J33" s="71">
        <f>IFERROR(LARGE((N33:BW33),4),"")</f>
        <v>629</v>
      </c>
      <c r="K33" s="71">
        <f>IFERROR(LARGE((N33:BW33),5),"")</f>
        <v>626.9</v>
      </c>
      <c r="L33" s="72">
        <f t="shared" si="3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</row>
    <row r="34" spans="1:75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>IF(COUNT(N34:BW34)=0,"", COUNT(N34:BW34))</f>
        <v>23</v>
      </c>
      <c r="F34" s="12">
        <f t="shared" si="2"/>
        <v>5</v>
      </c>
      <c r="G34" s="71">
        <f>IFERROR(LARGE((N34:BW34),1),"")</f>
        <v>631.4</v>
      </c>
      <c r="H34" s="71">
        <f>IFERROR(LARGE((N34:BW34),2),"")</f>
        <v>631.4</v>
      </c>
      <c r="I34" s="71">
        <f>IFERROR(LARGE((N34:BW34),3),"")</f>
        <v>631.1</v>
      </c>
      <c r="J34" s="71">
        <f>IFERROR(LARGE((N34:BW34),4),"")</f>
        <v>630.9</v>
      </c>
      <c r="K34" s="71">
        <f>IFERROR(LARGE((N34:BW34),5),"")</f>
        <v>630.4</v>
      </c>
      <c r="L34" s="72">
        <f t="shared" si="3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</row>
    <row r="35" spans="1:75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>IF(COUNT(N35:BW35)=0,"", COUNT(N35:BW35))</f>
        <v>1</v>
      </c>
      <c r="F35" s="12">
        <f t="shared" si="2"/>
        <v>1</v>
      </c>
      <c r="G35" s="71">
        <f>IFERROR(LARGE((N35:BW35),1),"")</f>
        <v>628.79999999999995</v>
      </c>
      <c r="H35" s="71" t="str">
        <f>IFERROR(LARGE((N35:BW35),2),"")</f>
        <v/>
      </c>
      <c r="I35" s="71" t="str">
        <f>IFERROR(LARGE((N35:BW35),3),"")</f>
        <v/>
      </c>
      <c r="J35" s="71" t="str">
        <f>IFERROR(LARGE((N35:BW35),4),"")</f>
        <v/>
      </c>
      <c r="K35" s="71" t="str">
        <f>IFERROR(LARGE((N35:BW35),5),"")</f>
        <v/>
      </c>
      <c r="L35" s="72">
        <f t="shared" si="3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</row>
    <row r="36" spans="1:75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>IF(COUNT(N36:BW36)=0,"", COUNT(N36:BW36))</f>
        <v>6</v>
      </c>
      <c r="F36" s="12">
        <f t="shared" si="2"/>
        <v>5</v>
      </c>
      <c r="G36" s="71">
        <f>IFERROR(LARGE((N36:BW36),1),"")</f>
        <v>631.1</v>
      </c>
      <c r="H36" s="71">
        <f>IFERROR(LARGE((N36:BW36),2),"")</f>
        <v>630.6</v>
      </c>
      <c r="I36" s="71">
        <f>IFERROR(LARGE((N36:BW36),3),"")</f>
        <v>629</v>
      </c>
      <c r="J36" s="71">
        <f>IFERROR(LARGE((N36:BW36),4),"")</f>
        <v>628.79999999999995</v>
      </c>
      <c r="K36" s="71">
        <f>IFERROR(LARGE((N36:BW36),5),"")</f>
        <v>627.29999999999995</v>
      </c>
      <c r="L36" s="72">
        <f t="shared" si="3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</row>
    <row r="37" spans="1:75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>IF(COUNT(N37:BW37)=0,"", COUNT(N37:BW37))</f>
        <v>2</v>
      </c>
      <c r="F37" s="12">
        <f t="shared" si="2"/>
        <v>2</v>
      </c>
      <c r="G37" s="71">
        <f>IFERROR(LARGE((N37:BW37),1),"")</f>
        <v>623.4</v>
      </c>
      <c r="H37" s="71">
        <f>IFERROR(LARGE((N37:BW37),2),"")</f>
        <v>616.1</v>
      </c>
      <c r="I37" s="71" t="str">
        <f>IFERROR(LARGE((N37:BW37),3),"")</f>
        <v/>
      </c>
      <c r="J37" s="71" t="str">
        <f>IFERROR(LARGE((N37:BW37),4),"")</f>
        <v/>
      </c>
      <c r="K37" s="71" t="str">
        <f>IFERROR(LARGE((N37:BW37),5),"")</f>
        <v/>
      </c>
      <c r="L37" s="72">
        <f t="shared" si="3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</row>
    <row r="38" spans="1:75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>IF(COUNT(N38:BW38)=0,"", COUNT(N38:BW38))</f>
        <v>6</v>
      </c>
      <c r="F38" s="12">
        <f t="shared" si="2"/>
        <v>5</v>
      </c>
      <c r="G38" s="71">
        <f>IFERROR(LARGE((N38:BW38),1),"")</f>
        <v>630.79999999999995</v>
      </c>
      <c r="H38" s="71">
        <f>IFERROR(LARGE((N38:BW38),2),"")</f>
        <v>629.20000000000005</v>
      </c>
      <c r="I38" s="71">
        <f>IFERROR(LARGE((N38:BW38),3),"")</f>
        <v>629</v>
      </c>
      <c r="J38" s="71">
        <f>IFERROR(LARGE((N38:BW38),4),"")</f>
        <v>628.20000000000005</v>
      </c>
      <c r="K38" s="71">
        <f>IFERROR(LARGE((N38:BW38),5),"")</f>
        <v>627.1</v>
      </c>
      <c r="L38" s="72">
        <f t="shared" si="3"/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 t="s">
        <v>12</v>
      </c>
      <c r="BW38" s="12" t="s">
        <v>12</v>
      </c>
    </row>
    <row r="39" spans="1:75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>IF(COUNT(N39:BW39)=0,"", COUNT(N39:BW39))</f>
        <v>9</v>
      </c>
      <c r="F39" s="12">
        <f t="shared" si="2"/>
        <v>5</v>
      </c>
      <c r="G39" s="71">
        <f>IFERROR(LARGE((N39:BW39),1),"")</f>
        <v>625.6</v>
      </c>
      <c r="H39" s="71">
        <f>IFERROR(LARGE((N39:BW39),2),"")</f>
        <v>625.5</v>
      </c>
      <c r="I39" s="71">
        <f>IFERROR(LARGE((N39:BW39),3),"")</f>
        <v>624.70000000000005</v>
      </c>
      <c r="J39" s="71">
        <f>IFERROR(LARGE((N39:BW39),4),"")</f>
        <v>624</v>
      </c>
      <c r="K39" s="71">
        <f>IFERROR(LARGE((N39:BW39),5),"")</f>
        <v>622.6</v>
      </c>
      <c r="L39" s="72">
        <f t="shared" si="3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</row>
    <row r="40" spans="1:75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>IF(COUNT(N40:BW40)=0,"", COUNT(N40:BW40))</f>
        <v>3</v>
      </c>
      <c r="F40" s="12">
        <f t="shared" si="2"/>
        <v>3</v>
      </c>
      <c r="G40" s="71">
        <f>IFERROR(LARGE((N40:BW40),1),"")</f>
        <v>620.6</v>
      </c>
      <c r="H40" s="71">
        <f>IFERROR(LARGE((N40:BW40),2),"")</f>
        <v>620.29999999999995</v>
      </c>
      <c r="I40" s="71">
        <f>IFERROR(LARGE((N40:BW40),3),"")</f>
        <v>619</v>
      </c>
      <c r="J40" s="71" t="str">
        <f>IFERROR(LARGE((N40:BW40),4),"")</f>
        <v/>
      </c>
      <c r="K40" s="71" t="str">
        <f>IFERROR(LARGE((N40:BW40),5),"")</f>
        <v/>
      </c>
      <c r="L40" s="72">
        <f t="shared" si="3"/>
        <v>619.9666666666667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</row>
    <row r="41" spans="1:75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>IF(COUNT(N41:BW41)=0,"", COUNT(N41:BW41))</f>
        <v>1</v>
      </c>
      <c r="F41" s="12">
        <f t="shared" si="2"/>
        <v>1</v>
      </c>
      <c r="G41" s="71">
        <f>IFERROR(LARGE((N41:BW41),1),"")</f>
        <v>626.5</v>
      </c>
      <c r="H41" s="71" t="str">
        <f>IFERROR(LARGE((N41:BW41),2),"")</f>
        <v/>
      </c>
      <c r="I41" s="71" t="str">
        <f>IFERROR(LARGE((N41:BW41),3),"")</f>
        <v/>
      </c>
      <c r="J41" s="71" t="str">
        <f>IFERROR(LARGE((N41:BW41),4),"")</f>
        <v/>
      </c>
      <c r="K41" s="71" t="str">
        <f>IFERROR(LARGE((N41:BW41),5),"")</f>
        <v/>
      </c>
      <c r="L41" s="72">
        <f t="shared" si="3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</row>
    <row r="42" spans="1:75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>IF(COUNT(N42:BW42)=0,"", COUNT(N42:BW42))</f>
        <v>10</v>
      </c>
      <c r="F42" s="12">
        <f t="shared" si="2"/>
        <v>5</v>
      </c>
      <c r="G42" s="71">
        <f>IFERROR(LARGE((N42:BW42),1),"")</f>
        <v>626.9</v>
      </c>
      <c r="H42" s="71">
        <f>IFERROR(LARGE((N42:BW42),2),"")</f>
        <v>626.4</v>
      </c>
      <c r="I42" s="71">
        <f>IFERROR(LARGE((N42:BW42),3),"")</f>
        <v>626</v>
      </c>
      <c r="J42" s="71">
        <f>IFERROR(LARGE((N42:BW42),4),"")</f>
        <v>625.20000000000005</v>
      </c>
      <c r="K42" s="71">
        <f>IFERROR(LARGE((N42:BW42),5),"")</f>
        <v>625.1</v>
      </c>
      <c r="L42" s="72">
        <f t="shared" si="3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</row>
    <row r="43" spans="1:75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>IF(COUNT(N43:BW43)=0,"", COUNT(N43:BW43))</f>
        <v>4</v>
      </c>
      <c r="F43" s="12">
        <f t="shared" si="2"/>
        <v>4</v>
      </c>
      <c r="G43" s="71">
        <f>IFERROR(LARGE((N43:BW43),1),"")</f>
        <v>629</v>
      </c>
      <c r="H43" s="71">
        <f>IFERROR(LARGE((N43:BW43),2),"")</f>
        <v>628.29999999999995</v>
      </c>
      <c r="I43" s="71">
        <f>IFERROR(LARGE((N43:BW43),3),"")</f>
        <v>627.29999999999995</v>
      </c>
      <c r="J43" s="71">
        <f>IFERROR(LARGE((N43:BW43),4),"")</f>
        <v>626.29999999999995</v>
      </c>
      <c r="K43" s="71" t="str">
        <f>IFERROR(LARGE((N43:BW43),5),"")</f>
        <v/>
      </c>
      <c r="L43" s="72">
        <f t="shared" si="3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</row>
    <row r="44" spans="1:75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>IF(COUNT(N44:BW44)=0,"", COUNT(N44:BW44))</f>
        <v>11</v>
      </c>
      <c r="F44" s="12">
        <f t="shared" si="2"/>
        <v>5</v>
      </c>
      <c r="G44" s="71">
        <f>IFERROR(LARGE((N44:BW44),1),"")</f>
        <v>630.1</v>
      </c>
      <c r="H44" s="71">
        <f>IFERROR(LARGE((N44:BW44),2),"")</f>
        <v>628.5</v>
      </c>
      <c r="I44" s="71">
        <f>IFERROR(LARGE((N44:BW44),3),"")</f>
        <v>628.5</v>
      </c>
      <c r="J44" s="71">
        <f>IFERROR(LARGE((N44:BW44),4),"")</f>
        <v>628.29999999999995</v>
      </c>
      <c r="K44" s="71">
        <f>IFERROR(LARGE((N44:BW44),5),"")</f>
        <v>627.5</v>
      </c>
      <c r="L44" s="72">
        <f t="shared" si="3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</row>
    <row r="45" spans="1:75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>IF(COUNT(N45:BW45)=0,"", COUNT(N45:BW45))</f>
        <v>9</v>
      </c>
      <c r="F45" s="12">
        <f t="shared" si="2"/>
        <v>5</v>
      </c>
      <c r="G45" s="71">
        <f>IFERROR(LARGE((N45:BW45),1),"")</f>
        <v>627.29999999999995</v>
      </c>
      <c r="H45" s="71">
        <f>IFERROR(LARGE((N45:BW45),2),"")</f>
        <v>623.79999999999995</v>
      </c>
      <c r="I45" s="71">
        <f>IFERROR(LARGE((N45:BW45),3),"")</f>
        <v>623.5</v>
      </c>
      <c r="J45" s="71">
        <f>IFERROR(LARGE((N45:BW45),4),"")</f>
        <v>621.6</v>
      </c>
      <c r="K45" s="71">
        <f>IFERROR(LARGE((N45:BW45),5),"")</f>
        <v>621.1</v>
      </c>
      <c r="L45" s="72">
        <f t="shared" si="3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</row>
    <row r="46" spans="1:75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>IF(COUNT(N46:BW46)=0,"", COUNT(N46:BW46))</f>
        <v>2</v>
      </c>
      <c r="F46" s="12">
        <f t="shared" si="2"/>
        <v>2</v>
      </c>
      <c r="G46" s="71">
        <f>IFERROR(LARGE((N46:BW46),1),"")</f>
        <v>618.4</v>
      </c>
      <c r="H46" s="71">
        <f>IFERROR(LARGE((N46:BW46),2),"")</f>
        <v>615.5</v>
      </c>
      <c r="I46" s="71" t="str">
        <f>IFERROR(LARGE((N46:BW46),3),"")</f>
        <v/>
      </c>
      <c r="J46" s="71" t="str">
        <f>IFERROR(LARGE((N46:BW46),4),"")</f>
        <v/>
      </c>
      <c r="K46" s="71" t="str">
        <f>IFERROR(LARGE((N46:BW46),5),"")</f>
        <v/>
      </c>
      <c r="L46" s="72">
        <f t="shared" si="3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</row>
    <row r="47" spans="1:75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>IF(COUNT(N47:BW47)=0,"", COUNT(N47:BW47))</f>
        <v>10</v>
      </c>
      <c r="F47" s="12">
        <f t="shared" si="2"/>
        <v>5</v>
      </c>
      <c r="G47" s="71">
        <f>IFERROR(LARGE((N47:BW47),1),"")</f>
        <v>629.29999999999995</v>
      </c>
      <c r="H47" s="71">
        <f>IFERROR(LARGE((N47:BW47),2),"")</f>
        <v>629.20000000000005</v>
      </c>
      <c r="I47" s="71">
        <f>IFERROR(LARGE((N47:BW47),3),"")</f>
        <v>628.5</v>
      </c>
      <c r="J47" s="71">
        <f>IFERROR(LARGE((N47:BW47),4),"")</f>
        <v>627.6</v>
      </c>
      <c r="K47" s="71">
        <f>IFERROR(LARGE((N47:BW47),5),"")</f>
        <v>627.5</v>
      </c>
      <c r="L47" s="72">
        <f t="shared" si="3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 t="s">
        <v>12</v>
      </c>
      <c r="BV47" s="12" t="s">
        <v>12</v>
      </c>
      <c r="BW47" s="12" t="s">
        <v>12</v>
      </c>
    </row>
    <row r="48" spans="1:75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>IF(COUNT(N48:BW48)=0,"", COUNT(N48:BW48))</f>
        <v>6</v>
      </c>
      <c r="F48" s="12">
        <f t="shared" si="2"/>
        <v>5</v>
      </c>
      <c r="G48" s="71">
        <f>IFERROR(LARGE((N48:BW48),1),"")</f>
        <v>626.5</v>
      </c>
      <c r="H48" s="71">
        <f>IFERROR(LARGE((N48:BW48),2),"")</f>
        <v>624.20000000000005</v>
      </c>
      <c r="I48" s="71">
        <f>IFERROR(LARGE((N48:BW48),3),"")</f>
        <v>623.9</v>
      </c>
      <c r="J48" s="71">
        <f>IFERROR(LARGE((N48:BW48),4),"")</f>
        <v>623</v>
      </c>
      <c r="K48" s="71">
        <f>IFERROR(LARGE((N48:BW48),5),"")</f>
        <v>621</v>
      </c>
      <c r="L48" s="72">
        <f t="shared" si="3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</row>
    <row r="49" spans="1:75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>IF(COUNT(N49:BW49)=0,"", COUNT(N49:BW49))</f>
        <v>9</v>
      </c>
      <c r="F49" s="12">
        <f t="shared" si="2"/>
        <v>5</v>
      </c>
      <c r="G49" s="71">
        <f>IFERROR(LARGE((N49:BW49),1),"")</f>
        <v>634.1</v>
      </c>
      <c r="H49" s="71">
        <f>IFERROR(LARGE((N49:BW49),2),"")</f>
        <v>633.5</v>
      </c>
      <c r="I49" s="71">
        <f>IFERROR(LARGE((N49:BW49),3),"")</f>
        <v>632.70000000000005</v>
      </c>
      <c r="J49" s="71">
        <f>IFERROR(LARGE((N49:BW49),4),"")</f>
        <v>631.6</v>
      </c>
      <c r="K49" s="71">
        <f>IFERROR(LARGE((N49:BW49),5),"")</f>
        <v>630.70000000000005</v>
      </c>
      <c r="L49" s="72">
        <f t="shared" si="3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</row>
    <row r="50" spans="1:75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>IF(COUNT(N50:BW50)=0,"", COUNT(N50:BW50))</f>
        <v>7</v>
      </c>
      <c r="F50" s="12">
        <f t="shared" si="2"/>
        <v>5</v>
      </c>
      <c r="G50" s="71">
        <f>IFERROR(LARGE((N50:BW50),1),"")</f>
        <v>629.1</v>
      </c>
      <c r="H50" s="71">
        <f>IFERROR(LARGE((N50:BW50),2),"")</f>
        <v>627.1</v>
      </c>
      <c r="I50" s="71">
        <f>IFERROR(LARGE((N50:BW50),3),"")</f>
        <v>626.6</v>
      </c>
      <c r="J50" s="71">
        <f>IFERROR(LARGE((N50:BW50),4),"")</f>
        <v>626.20000000000005</v>
      </c>
      <c r="K50" s="71">
        <f>IFERROR(LARGE((N50:BW50),5),"")</f>
        <v>625</v>
      </c>
      <c r="L50" s="72">
        <f t="shared" si="3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 t="s">
        <v>12</v>
      </c>
      <c r="BU50" s="12" t="s">
        <v>12</v>
      </c>
      <c r="BV50" s="12" t="s">
        <v>12</v>
      </c>
      <c r="BW50" s="12" t="s">
        <v>12</v>
      </c>
    </row>
    <row r="51" spans="1:75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170</v>
      </c>
      <c r="E51" s="12">
        <f>IF(COUNT(N51:BW51)=0,"", COUNT(N51:BW51))</f>
        <v>3</v>
      </c>
      <c r="F51" s="12">
        <f t="shared" si="2"/>
        <v>3</v>
      </c>
      <c r="G51" s="71">
        <f>IFERROR(LARGE((N51:BW51),1),"")</f>
        <v>626.5</v>
      </c>
      <c r="H51" s="71">
        <f>IFERROR(LARGE((N51:BW51),2),"")</f>
        <v>625.1</v>
      </c>
      <c r="I51" s="71">
        <f>IFERROR(LARGE((N51:BW51),3),"")</f>
        <v>623</v>
      </c>
      <c r="J51" s="71" t="str">
        <f>IFERROR(LARGE((N51:BW51),4),"")</f>
        <v/>
      </c>
      <c r="K51" s="71" t="str">
        <f>IFERROR(LARGE((N51:BW51),5),"")</f>
        <v/>
      </c>
      <c r="L51" s="72">
        <f t="shared" si="3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</row>
    <row r="52" spans="1:75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>IF(COUNT(N52:BW52)=0,"", COUNT(N52:BW52))</f>
        <v>8</v>
      </c>
      <c r="F52" s="12">
        <f t="shared" si="2"/>
        <v>5</v>
      </c>
      <c r="G52" s="71">
        <f>IFERROR(LARGE((N52:BW52),1),"")</f>
        <v>629.9</v>
      </c>
      <c r="H52" s="71">
        <f>IFERROR(LARGE((N52:BW52),2),"")</f>
        <v>628.70000000000005</v>
      </c>
      <c r="I52" s="71">
        <f>IFERROR(LARGE((N52:BW52),3),"")</f>
        <v>627.4</v>
      </c>
      <c r="J52" s="71">
        <f>IFERROR(LARGE((N52:BW52),4),"")</f>
        <v>626.79999999999995</v>
      </c>
      <c r="K52" s="71">
        <f>IFERROR(LARGE((N52:BW52),5),"")</f>
        <v>625.5</v>
      </c>
      <c r="L52" s="72">
        <f t="shared" si="3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</row>
    <row r="53" spans="1:75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>IF(COUNT(N53:BW53)=0,"", COUNT(N53:BW53))</f>
        <v>16</v>
      </c>
      <c r="F53" s="12">
        <f t="shared" si="2"/>
        <v>5</v>
      </c>
      <c r="G53" s="71">
        <f>IFERROR(LARGE((N53:BW53),1),"")</f>
        <v>630.20000000000005</v>
      </c>
      <c r="H53" s="71">
        <f>IFERROR(LARGE((N53:BW53),2),"")</f>
        <v>629.9</v>
      </c>
      <c r="I53" s="71">
        <f>IFERROR(LARGE((N53:BW53),3),"")</f>
        <v>629.6</v>
      </c>
      <c r="J53" s="71">
        <f>IFERROR(LARGE((N53:BW53),4),"")</f>
        <v>629.5</v>
      </c>
      <c r="K53" s="71">
        <f>IFERROR(LARGE((N53:BW53),5),"")</f>
        <v>628.79999999999995</v>
      </c>
      <c r="L53" s="72">
        <f t="shared" si="3"/>
        <v>629.6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 t="s">
        <v>12</v>
      </c>
      <c r="BW53" s="12" t="s">
        <v>12</v>
      </c>
    </row>
    <row r="54" spans="1:75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>IF(COUNT(N54:BW54)=0,"", COUNT(N54:BW54))</f>
        <v>2</v>
      </c>
      <c r="F54" s="12">
        <f t="shared" si="2"/>
        <v>2</v>
      </c>
      <c r="G54" s="71">
        <f>IFERROR(LARGE((N54:BW54),1),"")</f>
        <v>626.6</v>
      </c>
      <c r="H54" s="71">
        <f>IFERROR(LARGE((N54:BW54),2),"")</f>
        <v>625</v>
      </c>
      <c r="I54" s="71" t="str">
        <f>IFERROR(LARGE((N54:BW54),3),"")</f>
        <v/>
      </c>
      <c r="J54" s="71" t="str">
        <f>IFERROR(LARGE((N54:BW54),4),"")</f>
        <v/>
      </c>
      <c r="K54" s="71" t="str">
        <f>IFERROR(LARGE((N54:BW54),5),"")</f>
        <v/>
      </c>
      <c r="L54" s="72">
        <f t="shared" si="3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</row>
    <row r="55" spans="1:75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>IF(COUNT(N55:BW55)=0,"", COUNT(N55:BW55))</f>
        <v>6</v>
      </c>
      <c r="F55" s="12">
        <f t="shared" si="2"/>
        <v>5</v>
      </c>
      <c r="G55" s="71">
        <f>IFERROR(LARGE((N55:BW55),1),"")</f>
        <v>628</v>
      </c>
      <c r="H55" s="71">
        <f>IFERROR(LARGE((N55:BW55),2),"")</f>
        <v>626.20000000000005</v>
      </c>
      <c r="I55" s="71">
        <f>IFERROR(LARGE((N55:BW55),3),"")</f>
        <v>625.20000000000005</v>
      </c>
      <c r="J55" s="71">
        <f>IFERROR(LARGE((N55:BW55),4),"")</f>
        <v>623.9</v>
      </c>
      <c r="K55" s="71">
        <f>IFERROR(LARGE((N55:BW55),5),"")</f>
        <v>621.5</v>
      </c>
      <c r="L55" s="72">
        <f t="shared" si="3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</row>
    <row r="56" spans="1:75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>IF(COUNT(N56:BW56)=0,"", COUNT(N56:BW56))</f>
        <v>8</v>
      </c>
      <c r="F56" s="12">
        <f t="shared" si="2"/>
        <v>5</v>
      </c>
      <c r="G56" s="71">
        <f>IFERROR(LARGE((N56:BW56),1),"")</f>
        <v>630.9</v>
      </c>
      <c r="H56" s="71">
        <f>IFERROR(LARGE((N56:BW56),2),"")</f>
        <v>630.20000000000005</v>
      </c>
      <c r="I56" s="71">
        <f>IFERROR(LARGE((N56:BW56),3),"")</f>
        <v>630.1</v>
      </c>
      <c r="J56" s="71">
        <f>IFERROR(LARGE((N56:BW56),4),"")</f>
        <v>630.1</v>
      </c>
      <c r="K56" s="71">
        <f>IFERROR(LARGE((N56:BW56),5),"")</f>
        <v>629.4</v>
      </c>
      <c r="L56" s="72">
        <f t="shared" si="3"/>
        <v>630.14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 t="s">
        <v>12</v>
      </c>
      <c r="BW56" s="12" t="s">
        <v>12</v>
      </c>
    </row>
    <row r="57" spans="1:75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>IF(COUNT(N57:BW57)=0,"", COUNT(N57:BW57))</f>
        <v>7</v>
      </c>
      <c r="F57" s="12">
        <f t="shared" si="2"/>
        <v>5</v>
      </c>
      <c r="G57" s="71">
        <f>IFERROR(LARGE((N57:BW57),1),"")</f>
        <v>627.79999999999995</v>
      </c>
      <c r="H57" s="71">
        <f>IFERROR(LARGE((N57:BW57),2),"")</f>
        <v>627.70000000000005</v>
      </c>
      <c r="I57" s="71">
        <f>IFERROR(LARGE((N57:BW57),3),"")</f>
        <v>625.5</v>
      </c>
      <c r="J57" s="71">
        <f>IFERROR(LARGE((N57:BW57),4),"")</f>
        <v>624.9</v>
      </c>
      <c r="K57" s="71">
        <f>IFERROR(LARGE((N57:BW57),5),"")</f>
        <v>623.29999999999995</v>
      </c>
      <c r="L57" s="72">
        <f t="shared" si="3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</row>
    <row r="58" spans="1:75" x14ac:dyDescent="0.35">
      <c r="A58" t="str">
        <f t="shared" ref="A58:A72" si="4">IF(D58="","",(RIGHT(D58,LEN(D58)-SEARCH(" ",D58,1))))</f>
        <v/>
      </c>
      <c r="B58" t="str">
        <f t="shared" ref="B58:B72" si="5">IF(D58="","",(LEFT(D58,SEARCH(" ",D58,1))))</f>
        <v/>
      </c>
      <c r="C58" s="12">
        <v>50</v>
      </c>
      <c r="E58" s="12" t="str">
        <f>IF(COUNT(N58:BW58)=0,"", COUNT(N58:BW58))</f>
        <v/>
      </c>
      <c r="F58" s="12" t="str">
        <f t="shared" ref="F58:F72" si="6">_xlfn.IFS(E58="","",E58=1,1,E58=2,2,E58=3,3,E58=4,4,E58=5,5,E58&gt;5,5)</f>
        <v/>
      </c>
      <c r="G58" s="71" t="str">
        <f>IFERROR(LARGE((N58:BW58),1),"")</f>
        <v/>
      </c>
      <c r="H58" s="71" t="str">
        <f>IFERROR(LARGE((N58:BW58),2),"")</f>
        <v/>
      </c>
      <c r="I58" s="71" t="str">
        <f>IFERROR(LARGE((N58:BW58),3),"")</f>
        <v/>
      </c>
      <c r="J58" s="71" t="str">
        <f>IFERROR(LARGE((N58:BW58),4),"")</f>
        <v/>
      </c>
      <c r="K58" s="71" t="str">
        <f>IFERROR(LARGE((N58:BW58),5),"")</f>
        <v/>
      </c>
      <c r="L58" s="72" t="str">
        <f t="shared" ref="L58:L72" si="7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</row>
    <row r="59" spans="1:75" x14ac:dyDescent="0.35">
      <c r="A59" t="str">
        <f t="shared" si="4"/>
        <v/>
      </c>
      <c r="B59" t="str">
        <f t="shared" si="5"/>
        <v/>
      </c>
      <c r="C59" s="12">
        <v>51</v>
      </c>
      <c r="E59" s="12" t="str">
        <f>IF(COUNT(N59:BW59)=0,"", COUNT(N59:BW59))</f>
        <v/>
      </c>
      <c r="F59" s="12" t="str">
        <f t="shared" si="6"/>
        <v/>
      </c>
      <c r="G59" s="71" t="str">
        <f>IFERROR(LARGE((N59:BW59),1),"")</f>
        <v/>
      </c>
      <c r="H59" s="71" t="str">
        <f>IFERROR(LARGE((N59:BW59),2),"")</f>
        <v/>
      </c>
      <c r="I59" s="71" t="str">
        <f>IFERROR(LARGE((N59:BW59),3),"")</f>
        <v/>
      </c>
      <c r="J59" s="71" t="str">
        <f>IFERROR(LARGE((N59:BW59),4),"")</f>
        <v/>
      </c>
      <c r="K59" s="71" t="str">
        <f>IFERROR(LARGE((N59:BW59),5),"")</f>
        <v/>
      </c>
      <c r="L59" s="72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</row>
    <row r="60" spans="1:75" x14ac:dyDescent="0.35">
      <c r="A60" t="str">
        <f t="shared" si="4"/>
        <v/>
      </c>
      <c r="B60" t="str">
        <f t="shared" si="5"/>
        <v/>
      </c>
      <c r="C60" s="12">
        <v>52</v>
      </c>
      <c r="E60" s="12" t="str">
        <f>IF(COUNT(N60:BW60)=0,"", COUNT(N60:BW60))</f>
        <v/>
      </c>
      <c r="F60" s="12" t="str">
        <f t="shared" si="6"/>
        <v/>
      </c>
      <c r="G60" s="71" t="str">
        <f>IFERROR(LARGE((N60:BW60),1),"")</f>
        <v/>
      </c>
      <c r="H60" s="71" t="str">
        <f>IFERROR(LARGE((N60:BW60),2),"")</f>
        <v/>
      </c>
      <c r="I60" s="71" t="str">
        <f>IFERROR(LARGE((N60:BW60),3),"")</f>
        <v/>
      </c>
      <c r="J60" s="71" t="str">
        <f>IFERROR(LARGE((N60:BW60),4),"")</f>
        <v/>
      </c>
      <c r="K60" s="71" t="str">
        <f>IFERROR(LARGE((N60:BW60),5),"")</f>
        <v/>
      </c>
      <c r="L60" s="72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</row>
    <row r="61" spans="1:75" x14ac:dyDescent="0.35">
      <c r="A61" t="str">
        <f t="shared" si="4"/>
        <v/>
      </c>
      <c r="B61" t="str">
        <f t="shared" si="5"/>
        <v/>
      </c>
      <c r="C61" s="12">
        <v>53</v>
      </c>
      <c r="E61" s="12" t="str">
        <f>IF(COUNT(N61:BW61)=0,"", COUNT(N61:BW61))</f>
        <v/>
      </c>
      <c r="F61" s="12" t="str">
        <f t="shared" si="6"/>
        <v/>
      </c>
      <c r="G61" s="71" t="str">
        <f>IFERROR(LARGE((N61:BW61),1),"")</f>
        <v/>
      </c>
      <c r="H61" s="71" t="str">
        <f>IFERROR(LARGE((N61:BW61),2),"")</f>
        <v/>
      </c>
      <c r="I61" s="71" t="str">
        <f>IFERROR(LARGE((N61:BW61),3),"")</f>
        <v/>
      </c>
      <c r="J61" s="71" t="str">
        <f>IFERROR(LARGE((N61:BW61),4),"")</f>
        <v/>
      </c>
      <c r="K61" s="71" t="str">
        <f>IFERROR(LARGE((N61:BW61),5),"")</f>
        <v/>
      </c>
      <c r="L61" s="72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</row>
    <row r="62" spans="1:75" x14ac:dyDescent="0.35">
      <c r="A62" t="str">
        <f t="shared" si="4"/>
        <v/>
      </c>
      <c r="B62" t="str">
        <f t="shared" si="5"/>
        <v/>
      </c>
      <c r="C62" s="12">
        <v>54</v>
      </c>
      <c r="E62" s="12" t="str">
        <f>IF(COUNT(N62:BW62)=0,"", COUNT(N62:BW62))</f>
        <v/>
      </c>
      <c r="F62" s="12" t="str">
        <f t="shared" si="6"/>
        <v/>
      </c>
      <c r="G62" s="71" t="str">
        <f>IFERROR(LARGE((N62:BW62),1),"")</f>
        <v/>
      </c>
      <c r="H62" s="71" t="str">
        <f>IFERROR(LARGE((N62:BW62),2),"")</f>
        <v/>
      </c>
      <c r="I62" s="71" t="str">
        <f>IFERROR(LARGE((N62:BW62),3),"")</f>
        <v/>
      </c>
      <c r="J62" s="71" t="str">
        <f>IFERROR(LARGE((N62:BW62),4),"")</f>
        <v/>
      </c>
      <c r="K62" s="71" t="str">
        <f>IFERROR(LARGE((N62:BW62),5),"")</f>
        <v/>
      </c>
      <c r="L62" s="7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</row>
    <row r="63" spans="1:75" x14ac:dyDescent="0.35">
      <c r="A63" t="str">
        <f t="shared" si="4"/>
        <v/>
      </c>
      <c r="B63" t="str">
        <f t="shared" si="5"/>
        <v/>
      </c>
      <c r="C63" s="12">
        <v>55</v>
      </c>
      <c r="E63" s="12" t="str">
        <f>IF(COUNT(N63:BW63)=0,"", COUNT(N63:BW63))</f>
        <v/>
      </c>
      <c r="F63" s="12" t="str">
        <f t="shared" si="6"/>
        <v/>
      </c>
      <c r="G63" s="71" t="str">
        <f>IFERROR(LARGE((N63:BW63),1),"")</f>
        <v/>
      </c>
      <c r="H63" s="71" t="str">
        <f>IFERROR(LARGE((N63:BW63),2),"")</f>
        <v/>
      </c>
      <c r="I63" s="71" t="str">
        <f>IFERROR(LARGE((N63:BW63),3),"")</f>
        <v/>
      </c>
      <c r="J63" s="71" t="str">
        <f>IFERROR(LARGE((N63:BW63),4),"")</f>
        <v/>
      </c>
      <c r="K63" s="71" t="str">
        <f>IFERROR(LARGE((N63:BW63),5),"")</f>
        <v/>
      </c>
      <c r="L63" s="72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</row>
    <row r="64" spans="1:75" x14ac:dyDescent="0.35">
      <c r="A64" t="str">
        <f t="shared" si="4"/>
        <v/>
      </c>
      <c r="B64" t="str">
        <f t="shared" si="5"/>
        <v/>
      </c>
      <c r="C64" s="12">
        <v>56</v>
      </c>
      <c r="E64" s="12" t="str">
        <f>IF(COUNT(N64:BW64)=0,"", COUNT(N64:BW64))</f>
        <v/>
      </c>
      <c r="F64" s="12" t="str">
        <f t="shared" si="6"/>
        <v/>
      </c>
      <c r="G64" s="71" t="str">
        <f>IFERROR(LARGE((N64:BW64),1),"")</f>
        <v/>
      </c>
      <c r="H64" s="71" t="str">
        <f>IFERROR(LARGE((N64:BW64),2),"")</f>
        <v/>
      </c>
      <c r="I64" s="71" t="str">
        <f>IFERROR(LARGE((N64:BW64),3),"")</f>
        <v/>
      </c>
      <c r="J64" s="71" t="str">
        <f>IFERROR(LARGE((N64:BW64),4),"")</f>
        <v/>
      </c>
      <c r="K64" s="71" t="str">
        <f>IFERROR(LARGE((N64:BW64),5),"")</f>
        <v/>
      </c>
      <c r="L64" s="72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</row>
    <row r="65" spans="1:75" x14ac:dyDescent="0.35">
      <c r="A65" t="str">
        <f t="shared" si="4"/>
        <v/>
      </c>
      <c r="B65" t="str">
        <f t="shared" si="5"/>
        <v/>
      </c>
      <c r="C65" s="12">
        <v>57</v>
      </c>
      <c r="E65" s="12" t="str">
        <f>IF(COUNT(N65:BW65)=0,"", COUNT(N65:BW65))</f>
        <v/>
      </c>
      <c r="F65" s="12" t="str">
        <f t="shared" si="6"/>
        <v/>
      </c>
      <c r="G65" s="71" t="str">
        <f>IFERROR(LARGE((N65:BW65),1),"")</f>
        <v/>
      </c>
      <c r="H65" s="71" t="str">
        <f>IFERROR(LARGE((N65:BW65),2),"")</f>
        <v/>
      </c>
      <c r="I65" s="71" t="str">
        <f>IFERROR(LARGE((N65:BW65),3),"")</f>
        <v/>
      </c>
      <c r="J65" s="71" t="str">
        <f>IFERROR(LARGE((N65:BW65),4),"")</f>
        <v/>
      </c>
      <c r="K65" s="71" t="str">
        <f>IFERROR(LARGE((N65:BW65),5),"")</f>
        <v/>
      </c>
      <c r="L65" s="72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</row>
    <row r="66" spans="1:75" x14ac:dyDescent="0.35">
      <c r="A66" t="str">
        <f t="shared" si="4"/>
        <v/>
      </c>
      <c r="B66" t="str">
        <f t="shared" si="5"/>
        <v/>
      </c>
      <c r="C66" s="12">
        <v>58</v>
      </c>
      <c r="E66" s="12" t="str">
        <f>IF(COUNT(N66:BW66)=0,"", COUNT(N66:BW66))</f>
        <v/>
      </c>
      <c r="F66" s="12" t="str">
        <f t="shared" si="6"/>
        <v/>
      </c>
      <c r="G66" s="71" t="str">
        <f>IFERROR(LARGE((N66:BW66),1),"")</f>
        <v/>
      </c>
      <c r="H66" s="71" t="str">
        <f>IFERROR(LARGE((N66:BW66),2),"")</f>
        <v/>
      </c>
      <c r="I66" s="71" t="str">
        <f>IFERROR(LARGE((N66:BW66),3),"")</f>
        <v/>
      </c>
      <c r="J66" s="71" t="str">
        <f>IFERROR(LARGE((N66:BW66),4),"")</f>
        <v/>
      </c>
      <c r="K66" s="71" t="str">
        <f>IFERROR(LARGE((N66:BW66),5),"")</f>
        <v/>
      </c>
      <c r="L66" s="72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</row>
    <row r="67" spans="1:75" x14ac:dyDescent="0.35">
      <c r="A67" t="str">
        <f t="shared" si="4"/>
        <v/>
      </c>
      <c r="B67" t="str">
        <f t="shared" si="5"/>
        <v/>
      </c>
      <c r="C67" s="12">
        <v>59</v>
      </c>
      <c r="E67" s="12" t="str">
        <f>IF(COUNT(N67:BW67)=0,"", COUNT(N67:BW67))</f>
        <v/>
      </c>
      <c r="F67" s="12" t="str">
        <f t="shared" si="6"/>
        <v/>
      </c>
      <c r="G67" s="71" t="str">
        <f>IFERROR(LARGE((N67:BW67),1),"")</f>
        <v/>
      </c>
      <c r="H67" s="71" t="str">
        <f>IFERROR(LARGE((N67:BW67),2),"")</f>
        <v/>
      </c>
      <c r="I67" s="71" t="str">
        <f>IFERROR(LARGE((N67:BW67),3),"")</f>
        <v/>
      </c>
      <c r="J67" s="71" t="str">
        <f>IFERROR(LARGE((N67:BW67),4),"")</f>
        <v/>
      </c>
      <c r="K67" s="71" t="str">
        <f>IFERROR(LARGE((N67:BW67),5),"")</f>
        <v/>
      </c>
      <c r="L67" s="72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</row>
    <row r="68" spans="1:75" x14ac:dyDescent="0.35">
      <c r="A68" t="str">
        <f t="shared" si="4"/>
        <v/>
      </c>
      <c r="B68" t="str">
        <f t="shared" si="5"/>
        <v/>
      </c>
      <c r="C68" s="12">
        <v>60</v>
      </c>
      <c r="E68" s="12" t="str">
        <f>IF(COUNT(N68:BW68)=0,"", COUNT(N68:BW68))</f>
        <v/>
      </c>
      <c r="F68" s="12" t="str">
        <f t="shared" si="6"/>
        <v/>
      </c>
      <c r="G68" s="71" t="str">
        <f>IFERROR(LARGE((N68:BW68),1),"")</f>
        <v/>
      </c>
      <c r="H68" s="71" t="str">
        <f>IFERROR(LARGE((N68:BW68),2),"")</f>
        <v/>
      </c>
      <c r="I68" s="71" t="str">
        <f>IFERROR(LARGE((N68:BW68),3),"")</f>
        <v/>
      </c>
      <c r="J68" s="71" t="str">
        <f>IFERROR(LARGE((N68:BW68),4),"")</f>
        <v/>
      </c>
      <c r="K68" s="71" t="str">
        <f>IFERROR(LARGE((N68:BW68),5),"")</f>
        <v/>
      </c>
      <c r="L68" s="72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</row>
    <row r="69" spans="1:75" x14ac:dyDescent="0.35">
      <c r="A69" t="str">
        <f t="shared" si="4"/>
        <v/>
      </c>
      <c r="B69" t="str">
        <f t="shared" si="5"/>
        <v/>
      </c>
      <c r="C69" s="12">
        <v>61</v>
      </c>
      <c r="E69" s="12" t="str">
        <f>IF(COUNT(N69:BW69)=0,"", COUNT(N69:BW69))</f>
        <v/>
      </c>
      <c r="F69" s="12" t="str">
        <f t="shared" si="6"/>
        <v/>
      </c>
      <c r="G69" s="71" t="str">
        <f>IFERROR(LARGE((N69:BW69),1),"")</f>
        <v/>
      </c>
      <c r="H69" s="71" t="str">
        <f>IFERROR(LARGE((N69:BW69),2),"")</f>
        <v/>
      </c>
      <c r="I69" s="71" t="str">
        <f>IFERROR(LARGE((N69:BW69),3),"")</f>
        <v/>
      </c>
      <c r="J69" s="71" t="str">
        <f>IFERROR(LARGE((N69:BW69),4),"")</f>
        <v/>
      </c>
      <c r="K69" s="71" t="str">
        <f>IFERROR(LARGE((N69:BW69),5),"")</f>
        <v/>
      </c>
      <c r="L69" s="72" t="str">
        <f t="shared" si="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</row>
    <row r="70" spans="1:75" x14ac:dyDescent="0.35">
      <c r="A70" t="str">
        <f t="shared" si="4"/>
        <v/>
      </c>
      <c r="B70" t="str">
        <f t="shared" si="5"/>
        <v/>
      </c>
      <c r="C70" s="12">
        <v>62</v>
      </c>
      <c r="E70" s="12" t="str">
        <f>IF(COUNT(N70:BW70)=0,"", COUNT(N70:BW70))</f>
        <v/>
      </c>
      <c r="F70" s="12" t="str">
        <f t="shared" si="6"/>
        <v/>
      </c>
      <c r="G70" s="71" t="str">
        <f>IFERROR(LARGE((N70:BW70),1),"")</f>
        <v/>
      </c>
      <c r="H70" s="71" t="str">
        <f>IFERROR(LARGE((N70:BW70),2),"")</f>
        <v/>
      </c>
      <c r="I70" s="71" t="str">
        <f>IFERROR(LARGE((N70:BW70),3),"")</f>
        <v/>
      </c>
      <c r="J70" s="71" t="str">
        <f>IFERROR(LARGE((N70:BW70),4),"")</f>
        <v/>
      </c>
      <c r="K70" s="71" t="str">
        <f>IFERROR(LARGE((N70:BW70),5),"")</f>
        <v/>
      </c>
      <c r="L70" s="72" t="str">
        <f t="shared" si="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</row>
    <row r="71" spans="1:75" x14ac:dyDescent="0.35">
      <c r="A71" t="str">
        <f t="shared" si="4"/>
        <v/>
      </c>
      <c r="B71" t="str">
        <f t="shared" si="5"/>
        <v/>
      </c>
      <c r="C71" s="12">
        <v>63</v>
      </c>
      <c r="E71" s="12" t="str">
        <f>IF(COUNT(N71:BW71)=0,"", COUNT(N71:BW71))</f>
        <v/>
      </c>
      <c r="F71" s="12" t="str">
        <f t="shared" si="6"/>
        <v/>
      </c>
      <c r="G71" s="71" t="str">
        <f>IFERROR(LARGE((N71:BW71),1),"")</f>
        <v/>
      </c>
      <c r="H71" s="71" t="str">
        <f>IFERROR(LARGE((N71:BW71),2),"")</f>
        <v/>
      </c>
      <c r="I71" s="71" t="str">
        <f>IFERROR(LARGE((N71:BW71),3),"")</f>
        <v/>
      </c>
      <c r="J71" s="71" t="str">
        <f>IFERROR(LARGE((N71:BW71),4),"")</f>
        <v/>
      </c>
      <c r="K71" s="71" t="str">
        <f>IFERROR(LARGE((N71:BW71),5),"")</f>
        <v/>
      </c>
      <c r="L71" s="72" t="str">
        <f t="shared" si="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</row>
    <row r="72" spans="1:75" x14ac:dyDescent="0.35">
      <c r="A72" t="str">
        <f t="shared" si="4"/>
        <v/>
      </c>
      <c r="B72" t="str">
        <f t="shared" si="5"/>
        <v/>
      </c>
      <c r="C72" s="12">
        <v>64</v>
      </c>
      <c r="E72" s="12" t="str">
        <f>IF(COUNT(N72:BW72)=0,"", COUNT(N72:BW72))</f>
        <v/>
      </c>
      <c r="F72" s="12" t="str">
        <f t="shared" si="6"/>
        <v/>
      </c>
      <c r="G72" s="71" t="str">
        <f>IFERROR(LARGE((N72:BW72),1),"")</f>
        <v/>
      </c>
      <c r="H72" s="71" t="str">
        <f>IFERROR(LARGE((N72:BW72),2),"")</f>
        <v/>
      </c>
      <c r="I72" s="71" t="str">
        <f>IFERROR(LARGE((N72:BW72),3),"")</f>
        <v/>
      </c>
      <c r="J72" s="71" t="str">
        <f>IFERROR(LARGE((N72:BW72),4),"")</f>
        <v/>
      </c>
      <c r="K72" s="71" t="str">
        <f>IFERROR(LARGE((N72:BW72),5),"")</f>
        <v/>
      </c>
      <c r="L72" s="72" t="str">
        <f t="shared" si="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</row>
    <row r="73" spans="1:75" x14ac:dyDescent="0.35">
      <c r="A73" t="str">
        <f t="shared" ref="A73:A83" si="8">IF(D73="","",(RIGHT(D73,LEN(D73)-SEARCH(" ",D73,1))))</f>
        <v/>
      </c>
      <c r="B73" t="str">
        <f t="shared" ref="B73:B83" si="9">IF(D73="","",(LEFT(D73,SEARCH(" ",D73,1))))</f>
        <v/>
      </c>
      <c r="C73" s="12">
        <v>65</v>
      </c>
      <c r="E73" s="12" t="str">
        <f>IF(COUNT(N73:BW73)=0,"", COUNT(N73:BW73))</f>
        <v/>
      </c>
      <c r="F73" s="12" t="str">
        <f t="shared" ref="F73:F83" si="10">_xlfn.IFS(E73="","",E73=1,1,E73=2,2,E73=3,3,E73=4,4,E73=5,5,E73&gt;5,5)</f>
        <v/>
      </c>
      <c r="G73" s="71" t="str">
        <f>IFERROR(LARGE((N73:BW73),1),"")</f>
        <v/>
      </c>
      <c r="H73" s="71" t="str">
        <f>IFERROR(LARGE((N73:BW73),2),"")</f>
        <v/>
      </c>
      <c r="I73" s="71" t="str">
        <f>IFERROR(LARGE((N73:BW73),3),"")</f>
        <v/>
      </c>
      <c r="J73" s="71" t="str">
        <f>IFERROR(LARGE((N73:BW73),4),"")</f>
        <v/>
      </c>
      <c r="K73" s="71" t="str">
        <f>IFERROR(LARGE((N73:BW73),5),"")</f>
        <v/>
      </c>
      <c r="L73" s="72" t="str">
        <f t="shared" ref="L73:L83" si="11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</row>
    <row r="74" spans="1:75" x14ac:dyDescent="0.35">
      <c r="A74" t="str">
        <f t="shared" si="8"/>
        <v/>
      </c>
      <c r="B74" t="str">
        <f t="shared" si="9"/>
        <v/>
      </c>
      <c r="C74" s="12">
        <v>66</v>
      </c>
      <c r="E74" s="12" t="str">
        <f>IF(COUNT(N74:BW74)=0,"", COUNT(N74:BW74))</f>
        <v/>
      </c>
      <c r="F74" s="12" t="str">
        <f t="shared" si="10"/>
        <v/>
      </c>
      <c r="G74" s="71" t="str">
        <f>IFERROR(LARGE((N74:BW74),1),"")</f>
        <v/>
      </c>
      <c r="H74" s="71" t="str">
        <f>IFERROR(LARGE((N74:BW74),2),"")</f>
        <v/>
      </c>
      <c r="I74" s="71" t="str">
        <f>IFERROR(LARGE((N74:BW74),3),"")</f>
        <v/>
      </c>
      <c r="J74" s="71" t="str">
        <f>IFERROR(LARGE((N74:BW74),4),"")</f>
        <v/>
      </c>
      <c r="K74" s="71" t="str">
        <f>IFERROR(LARGE((N74:BW74),5),"")</f>
        <v/>
      </c>
      <c r="L74" s="72" t="str">
        <f t="shared" si="11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</row>
    <row r="75" spans="1:75" x14ac:dyDescent="0.35">
      <c r="A75" t="str">
        <f t="shared" si="8"/>
        <v/>
      </c>
      <c r="B75" t="str">
        <f t="shared" si="9"/>
        <v/>
      </c>
      <c r="C75" s="12">
        <v>67</v>
      </c>
      <c r="E75" s="12" t="str">
        <f>IF(COUNT(N75:BW75)=0,"", COUNT(N75:BW75))</f>
        <v/>
      </c>
      <c r="F75" s="12" t="str">
        <f t="shared" si="10"/>
        <v/>
      </c>
      <c r="G75" s="71" t="str">
        <f>IFERROR(LARGE((N75:BW75),1),"")</f>
        <v/>
      </c>
      <c r="H75" s="71" t="str">
        <f>IFERROR(LARGE((N75:BW75),2),"")</f>
        <v/>
      </c>
      <c r="I75" s="71" t="str">
        <f>IFERROR(LARGE((N75:BW75),3),"")</f>
        <v/>
      </c>
      <c r="J75" s="71" t="str">
        <f>IFERROR(LARGE((N75:BW75),4),"")</f>
        <v/>
      </c>
      <c r="K75" s="71" t="str">
        <f>IFERROR(LARGE((N75:BW75),5),"")</f>
        <v/>
      </c>
      <c r="L75" s="72" t="str">
        <f t="shared" si="11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</row>
    <row r="76" spans="1:75" x14ac:dyDescent="0.35">
      <c r="A76" t="str">
        <f t="shared" si="8"/>
        <v/>
      </c>
      <c r="B76" t="str">
        <f t="shared" si="9"/>
        <v/>
      </c>
      <c r="C76" s="12">
        <v>68</v>
      </c>
      <c r="E76" s="12" t="str">
        <f>IF(COUNT(N76:BW76)=0,"", COUNT(N76:BW76))</f>
        <v/>
      </c>
      <c r="F76" s="12" t="str">
        <f t="shared" si="10"/>
        <v/>
      </c>
      <c r="G76" s="71" t="str">
        <f>IFERROR(LARGE((N76:BW76),1),"")</f>
        <v/>
      </c>
      <c r="H76" s="71" t="str">
        <f>IFERROR(LARGE((N76:BW76),2),"")</f>
        <v/>
      </c>
      <c r="I76" s="71" t="str">
        <f>IFERROR(LARGE((N76:BW76),3),"")</f>
        <v/>
      </c>
      <c r="J76" s="71" t="str">
        <f>IFERROR(LARGE((N76:BW76),4),"")</f>
        <v/>
      </c>
      <c r="K76" s="71" t="str">
        <f>IFERROR(LARGE((N76:BW76),5),"")</f>
        <v/>
      </c>
      <c r="L76" s="72" t="str">
        <f t="shared" si="11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</row>
    <row r="77" spans="1:75" x14ac:dyDescent="0.35">
      <c r="A77" t="str">
        <f t="shared" si="8"/>
        <v/>
      </c>
      <c r="B77" t="str">
        <f t="shared" si="9"/>
        <v/>
      </c>
      <c r="C77" s="12">
        <v>69</v>
      </c>
      <c r="E77" s="12" t="str">
        <f>IF(COUNT(N77:BW77)=0,"", COUNT(N77:BW77))</f>
        <v/>
      </c>
      <c r="F77" s="12" t="str">
        <f t="shared" si="10"/>
        <v/>
      </c>
      <c r="G77" s="71" t="str">
        <f>IFERROR(LARGE((N77:BW77),1),"")</f>
        <v/>
      </c>
      <c r="H77" s="71" t="str">
        <f>IFERROR(LARGE((N77:BW77),2),"")</f>
        <v/>
      </c>
      <c r="I77" s="71" t="str">
        <f>IFERROR(LARGE((N77:BW77),3),"")</f>
        <v/>
      </c>
      <c r="J77" s="71" t="str">
        <f>IFERROR(LARGE((N77:BW77),4),"")</f>
        <v/>
      </c>
      <c r="K77" s="71" t="str">
        <f>IFERROR(LARGE((N77:BW77),5),"")</f>
        <v/>
      </c>
      <c r="L77" s="72" t="str">
        <f t="shared" si="11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</row>
    <row r="78" spans="1:75" x14ac:dyDescent="0.35">
      <c r="A78" t="str">
        <f t="shared" si="8"/>
        <v/>
      </c>
      <c r="B78" t="str">
        <f t="shared" si="9"/>
        <v/>
      </c>
      <c r="C78" s="12">
        <v>70</v>
      </c>
      <c r="E78" s="12" t="str">
        <f>IF(COUNT(N78:BW78)=0,"", COUNT(N78:BW78))</f>
        <v/>
      </c>
      <c r="F78" s="12" t="str">
        <f t="shared" si="10"/>
        <v/>
      </c>
      <c r="G78" s="71" t="str">
        <f>IFERROR(LARGE((N78:BW78),1),"")</f>
        <v/>
      </c>
      <c r="H78" s="71" t="str">
        <f>IFERROR(LARGE((N78:BW78),2),"")</f>
        <v/>
      </c>
      <c r="I78" s="71" t="str">
        <f>IFERROR(LARGE((N78:BW78),3),"")</f>
        <v/>
      </c>
      <c r="J78" s="71" t="str">
        <f t="shared" ref="J78:J83" si="12">IFERROR(LARGE((N78:BW78),4),"")</f>
        <v/>
      </c>
      <c r="K78" s="71" t="str">
        <f>IFERROR(LARGE((N78:BW78),5),"")</f>
        <v/>
      </c>
      <c r="L78" s="72" t="str">
        <f t="shared" si="11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</row>
    <row r="79" spans="1:75" x14ac:dyDescent="0.35">
      <c r="A79" t="str">
        <f t="shared" si="8"/>
        <v/>
      </c>
      <c r="B79" t="str">
        <f t="shared" si="9"/>
        <v/>
      </c>
      <c r="C79" s="12">
        <v>71</v>
      </c>
      <c r="E79" s="12" t="str">
        <f>IF(COUNT(N79:BW79)=0,"", COUNT(N79:BW79))</f>
        <v/>
      </c>
      <c r="F79" s="12" t="str">
        <f t="shared" si="10"/>
        <v/>
      </c>
      <c r="G79" s="71" t="str">
        <f>IFERROR(LARGE((N79:BW79),1),"")</f>
        <v/>
      </c>
      <c r="H79" s="71" t="str">
        <f>IFERROR(LARGE((N79:BW79),2),"")</f>
        <v/>
      </c>
      <c r="I79" s="71" t="str">
        <f>IFERROR(LARGE((N79:BW79),3),"")</f>
        <v/>
      </c>
      <c r="J79" s="71" t="str">
        <f t="shared" si="12"/>
        <v/>
      </c>
      <c r="K79" s="71" t="str">
        <f>IFERROR(LARGE((N79:BW79),5),"")</f>
        <v/>
      </c>
      <c r="L79" s="72" t="str">
        <f t="shared" si="11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</row>
    <row r="80" spans="1:75" x14ac:dyDescent="0.35">
      <c r="A80" t="str">
        <f t="shared" si="8"/>
        <v/>
      </c>
      <c r="B80" t="str">
        <f t="shared" si="9"/>
        <v/>
      </c>
      <c r="C80" s="12">
        <v>72</v>
      </c>
      <c r="E80" s="12" t="str">
        <f>IF(COUNT(N80:BW80)=0,"", COUNT(N80:BW80))</f>
        <v/>
      </c>
      <c r="F80" s="12" t="str">
        <f t="shared" si="10"/>
        <v/>
      </c>
      <c r="G80" s="71" t="str">
        <f>IFERROR(LARGE((N80:BW80),1),"")</f>
        <v/>
      </c>
      <c r="H80" s="71" t="str">
        <f>IFERROR(LARGE((N80:BW80),2),"")</f>
        <v/>
      </c>
      <c r="I80" s="71" t="str">
        <f>IFERROR(LARGE((N80:BW80),3),"")</f>
        <v/>
      </c>
      <c r="J80" s="71" t="str">
        <f t="shared" si="12"/>
        <v/>
      </c>
      <c r="K80" s="71" t="str">
        <f>IFERROR(LARGE((N80:BW80),5),"")</f>
        <v/>
      </c>
      <c r="L80" s="72" t="str">
        <f t="shared" si="11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</row>
    <row r="81" spans="1:75" x14ac:dyDescent="0.35">
      <c r="A81" t="str">
        <f t="shared" si="8"/>
        <v/>
      </c>
      <c r="B81" t="str">
        <f t="shared" si="9"/>
        <v/>
      </c>
      <c r="C81" s="12">
        <v>73</v>
      </c>
      <c r="E81" s="12" t="str">
        <f>IF(COUNT(N81:BW81)=0,"", COUNT(N81:BW81))</f>
        <v/>
      </c>
      <c r="F81" s="12" t="str">
        <f t="shared" si="10"/>
        <v/>
      </c>
      <c r="G81" s="71" t="str">
        <f>IFERROR(LARGE((N81:BW81),1),"")</f>
        <v/>
      </c>
      <c r="H81" s="71" t="str">
        <f>IFERROR(LARGE((N81:BW81),2),"")</f>
        <v/>
      </c>
      <c r="I81" s="71" t="str">
        <f>IFERROR(LARGE((N81:BW81),3),"")</f>
        <v/>
      </c>
      <c r="J81" s="71" t="str">
        <f t="shared" si="12"/>
        <v/>
      </c>
      <c r="K81" s="71" t="str">
        <f>IFERROR(LARGE((N81:BW81),5),"")</f>
        <v/>
      </c>
      <c r="L81" s="72" t="str">
        <f t="shared" si="11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</row>
    <row r="82" spans="1:75" x14ac:dyDescent="0.35">
      <c r="A82" t="str">
        <f t="shared" si="8"/>
        <v/>
      </c>
      <c r="B82" t="str">
        <f t="shared" si="9"/>
        <v/>
      </c>
      <c r="C82" s="12">
        <v>74</v>
      </c>
      <c r="E82" s="12" t="str">
        <f>IF(COUNT(N82:BW82)=0,"", COUNT(N82:BW82))</f>
        <v/>
      </c>
      <c r="F82" s="12" t="str">
        <f t="shared" si="10"/>
        <v/>
      </c>
      <c r="G82" s="71" t="str">
        <f>IFERROR(LARGE((N82:BW82),1),"")</f>
        <v/>
      </c>
      <c r="H82" s="71" t="str">
        <f>IFERROR(LARGE((N82:BW82),2),"")</f>
        <v/>
      </c>
      <c r="I82" s="71" t="str">
        <f>IFERROR(LARGE((N82:BW82),3),"")</f>
        <v/>
      </c>
      <c r="J82" s="71" t="str">
        <f t="shared" si="12"/>
        <v/>
      </c>
      <c r="K82" s="71" t="str">
        <f>IFERROR(LARGE((N82:BW82),5),"")</f>
        <v/>
      </c>
      <c r="L82" s="72" t="str">
        <f t="shared" si="11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</row>
    <row r="83" spans="1:75" x14ac:dyDescent="0.35">
      <c r="A83" t="str">
        <f t="shared" si="8"/>
        <v/>
      </c>
      <c r="B83" t="str">
        <f t="shared" si="9"/>
        <v/>
      </c>
      <c r="C83" s="12">
        <v>75</v>
      </c>
      <c r="E83" s="12" t="str">
        <f>IF(COUNT(N83:BW83)=0,"", COUNT(N83:BW83))</f>
        <v/>
      </c>
      <c r="F83" s="12" t="str">
        <f t="shared" si="10"/>
        <v/>
      </c>
      <c r="G83" s="71" t="str">
        <f>IFERROR(LARGE((N83:BW83),1),"")</f>
        <v/>
      </c>
      <c r="H83" s="71" t="str">
        <f>IFERROR(LARGE((N83:BW83),2),"")</f>
        <v/>
      </c>
      <c r="I83" s="71" t="str">
        <f>IFERROR(LARGE((N83:BW83),3),"")</f>
        <v/>
      </c>
      <c r="J83" s="71" t="str">
        <f t="shared" si="12"/>
        <v/>
      </c>
      <c r="K83" s="71" t="str">
        <f>IFERROR(LARGE((N83:BW83),5),"")</f>
        <v/>
      </c>
      <c r="L83" s="72" t="str">
        <f t="shared" si="11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</row>
  </sheetData>
  <sortState xmlns:xlrd2="http://schemas.microsoft.com/office/spreadsheetml/2017/richdata2" ref="A14:BW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W83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1,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181</v>
      </c>
      <c r="AL13" s="64" t="s">
        <v>182</v>
      </c>
      <c r="AM13" s="64" t="s">
        <v>190</v>
      </c>
      <c r="AN13" s="64" t="s">
        <v>191</v>
      </c>
      <c r="AO13" s="64" t="s">
        <v>183</v>
      </c>
      <c r="AP13" s="64" t="s">
        <v>184</v>
      </c>
      <c r="AQ13" s="64" t="s">
        <v>193</v>
      </c>
      <c r="AR13" s="64" t="s">
        <v>194</v>
      </c>
      <c r="AS13" s="64" t="s">
        <v>195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>IF(COUNT(N14:AS14)=0,"", COUNT(N14:AS14))</f>
        <v>6</v>
      </c>
      <c r="F14">
        <f t="shared" ref="F14:F30" si="2">_xlfn.IFS(E14="","",E14=1,1,E14=2,2,E14=3,3,E14=4,4,E14=5,5,E14&gt;5,5)</f>
        <v>5</v>
      </c>
      <c r="G14">
        <f>IFERROR(LARGE((N14:AS14),1),"")</f>
        <v>588</v>
      </c>
      <c r="H14">
        <f>IFERROR(LARGE((N14:AS14),2),"")</f>
        <v>586</v>
      </c>
      <c r="I14">
        <f>IFERROR(LARGE((N14:AS14),3),"")</f>
        <v>583</v>
      </c>
      <c r="J14">
        <f>IFERROR(LARGE((N14:AS14),4),"")</f>
        <v>577</v>
      </c>
      <c r="K14">
        <f>IFERROR(LARGE((N14:AS14),5),"")</f>
        <v>577</v>
      </c>
      <c r="L14">
        <f t="shared" ref="L14:L30" si="3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>IF(COUNT(N15:AS15)=0,"", COUNT(N15:AS15))</f>
        <v>6</v>
      </c>
      <c r="F15">
        <f t="shared" si="2"/>
        <v>5</v>
      </c>
      <c r="G15">
        <f>IFERROR(LARGE((N15:AS15),1),"")</f>
        <v>591</v>
      </c>
      <c r="H15">
        <f>IFERROR(LARGE((N15:AS15),2),"")</f>
        <v>588</v>
      </c>
      <c r="I15">
        <f>IFERROR(LARGE((N15:AS15),3),"")</f>
        <v>586</v>
      </c>
      <c r="J15">
        <f>IFERROR(LARGE((N15:AS15),4),"")</f>
        <v>585</v>
      </c>
      <c r="K15">
        <f>IFERROR(LARGE((N15:AS15),5),"")</f>
        <v>579</v>
      </c>
      <c r="L15">
        <f t="shared" si="3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>IF(COUNT(N16:AS16)=0,"", COUNT(N16:AS16))</f>
        <v>12</v>
      </c>
      <c r="F16">
        <f t="shared" si="2"/>
        <v>5</v>
      </c>
      <c r="G16">
        <f>IFERROR(LARGE((N16:AS16),1),"")</f>
        <v>590</v>
      </c>
      <c r="H16">
        <f>IFERROR(LARGE((N16:AS16),2),"")</f>
        <v>588</v>
      </c>
      <c r="I16">
        <f>IFERROR(LARGE((N16:AS16),3),"")</f>
        <v>588</v>
      </c>
      <c r="J16">
        <f>IFERROR(LARGE((N16:AS16),4),"")</f>
        <v>587</v>
      </c>
      <c r="K16">
        <f>IFERROR(LARGE((N16:AS16),5),"")</f>
        <v>587</v>
      </c>
      <c r="L16" s="78">
        <f t="shared" si="3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>IF(COUNT(N17:AS17)=0,"", COUNT(N17:AS17))</f>
        <v>4</v>
      </c>
      <c r="F17">
        <f t="shared" si="2"/>
        <v>4</v>
      </c>
      <c r="G17">
        <f>IFERROR(LARGE((N17:AS17),1),"")</f>
        <v>580</v>
      </c>
      <c r="H17">
        <f>IFERROR(LARGE((N17:AS17),2),"")</f>
        <v>576</v>
      </c>
      <c r="I17">
        <f>IFERROR(LARGE((N17:AS17),3),"")</f>
        <v>573</v>
      </c>
      <c r="J17">
        <f>IFERROR(LARGE((N17:AS17),4),"")</f>
        <v>568</v>
      </c>
      <c r="K17" t="str">
        <f>IFERROR(LARGE((N17:AS17),5),"")</f>
        <v/>
      </c>
      <c r="L17" s="78">
        <f t="shared" si="3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>IF(COUNT(N18:AS18)=0,"", COUNT(N18:AS18))</f>
        <v>4</v>
      </c>
      <c r="F18">
        <f t="shared" si="2"/>
        <v>4</v>
      </c>
      <c r="G18">
        <f>IFERROR(LARGE((N18:AS18),1),"")</f>
        <v>591</v>
      </c>
      <c r="H18">
        <f>IFERROR(LARGE((N18:AS18),2),"")</f>
        <v>586</v>
      </c>
      <c r="I18">
        <f>IFERROR(LARGE((N18:AS18),3),"")</f>
        <v>583</v>
      </c>
      <c r="J18">
        <f>IFERROR(LARGE((N18:AS18),4),"")</f>
        <v>566</v>
      </c>
      <c r="K18" t="str">
        <f>IFERROR(LARGE((N18:AS18),5),"")</f>
        <v/>
      </c>
      <c r="L18" s="78">
        <f t="shared" si="3"/>
        <v>581.5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>IF(COUNT(N19:AS19)=0,"", COUNT(N19:AS19))</f>
        <v>12</v>
      </c>
      <c r="F19">
        <f t="shared" si="2"/>
        <v>5</v>
      </c>
      <c r="G19">
        <f>IFERROR(LARGE((N19:AS19),1),"")</f>
        <v>595</v>
      </c>
      <c r="H19">
        <f>IFERROR(LARGE((N19:AS19),2),"")</f>
        <v>594</v>
      </c>
      <c r="I19">
        <f>IFERROR(LARGE((N19:AS19),3),"")</f>
        <v>592</v>
      </c>
      <c r="J19">
        <f>IFERROR(LARGE((N19:AS19),4),"")</f>
        <v>590</v>
      </c>
      <c r="K19">
        <f>IFERROR(LARGE((N19:AS19),5),"")</f>
        <v>590</v>
      </c>
      <c r="L19" s="78">
        <f t="shared" si="3"/>
        <v>592.20000000000005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>IF(COUNT(N20:AS20)=0,"", COUNT(N20:AS20))</f>
        <v>13</v>
      </c>
      <c r="F20">
        <f t="shared" si="2"/>
        <v>5</v>
      </c>
      <c r="G20">
        <f>IFERROR(LARGE((N20:AS20),1),"")</f>
        <v>597</v>
      </c>
      <c r="H20">
        <f>IFERROR(LARGE((N20:AS20),2),"")</f>
        <v>592</v>
      </c>
      <c r="I20">
        <f>IFERROR(LARGE((N20:AS20),3),"")</f>
        <v>591</v>
      </c>
      <c r="J20">
        <f>IFERROR(LARGE((N20:AS20),4),"")</f>
        <v>590</v>
      </c>
      <c r="K20">
        <f>IFERROR(LARGE((N20:AS20),5),"")</f>
        <v>589</v>
      </c>
      <c r="L20" s="78">
        <f t="shared" si="3"/>
        <v>591.79999999999995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>IF(COUNT(N21:AS21)=0,"", COUNT(N21:AS21))</f>
        <v>13</v>
      </c>
      <c r="F21">
        <f t="shared" si="2"/>
        <v>5</v>
      </c>
      <c r="G21">
        <f>IFERROR(LARGE((N21:AS21),1),"")</f>
        <v>591</v>
      </c>
      <c r="H21">
        <f>IFERROR(LARGE((N21:AS21),2),"")</f>
        <v>590</v>
      </c>
      <c r="I21">
        <f>IFERROR(LARGE((N21:AS21),3),"")</f>
        <v>590</v>
      </c>
      <c r="J21">
        <f>IFERROR(LARGE((N21:AS21),4),"")</f>
        <v>590</v>
      </c>
      <c r="K21">
        <f>IFERROR(LARGE((N21:AS21),5),"")</f>
        <v>587</v>
      </c>
      <c r="L21" s="78">
        <f t="shared" si="3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>IF(COUNT(N22:AS22)=0,"", COUNT(N22:AS22))</f>
        <v>9</v>
      </c>
      <c r="F22">
        <f t="shared" si="2"/>
        <v>5</v>
      </c>
      <c r="G22">
        <f>IFERROR(LARGE((N22:AS22),1),"")</f>
        <v>592</v>
      </c>
      <c r="H22">
        <f>IFERROR(LARGE((N22:AS22),2),"")</f>
        <v>584</v>
      </c>
      <c r="I22">
        <f>IFERROR(LARGE((N22:AS22),3),"")</f>
        <v>583</v>
      </c>
      <c r="J22">
        <f>IFERROR(LARGE((N22:AS22),4),"")</f>
        <v>582</v>
      </c>
      <c r="K22">
        <f>IFERROR(LARGE((N22:AS22),5),"")</f>
        <v>580</v>
      </c>
      <c r="L22" s="78">
        <f t="shared" si="3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>IF(COUNT(N23:AS23)=0,"", COUNT(N23:AS23))</f>
        <v>14</v>
      </c>
      <c r="F23">
        <f t="shared" si="2"/>
        <v>5</v>
      </c>
      <c r="G23">
        <f>IFERROR(LARGE((N23:AS23),1),"")</f>
        <v>584</v>
      </c>
      <c r="H23">
        <f>IFERROR(LARGE((N23:AS23),2),"")</f>
        <v>581</v>
      </c>
      <c r="I23">
        <f>IFERROR(LARGE((N23:AS23),3),"")</f>
        <v>576</v>
      </c>
      <c r="J23">
        <f>IFERROR(LARGE((N23:AS23),4),"")</f>
        <v>574</v>
      </c>
      <c r="K23">
        <f>IFERROR(LARGE((N23:AS23),5),"")</f>
        <v>573</v>
      </c>
      <c r="L23" s="78">
        <f t="shared" si="3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>IF(COUNT(N24:AS24)=0,"", COUNT(N24:AS24))</f>
        <v>11</v>
      </c>
      <c r="F24">
        <f t="shared" si="2"/>
        <v>5</v>
      </c>
      <c r="G24">
        <f>IFERROR(LARGE((N24:AS24),1),"")</f>
        <v>595</v>
      </c>
      <c r="H24">
        <f>IFERROR(LARGE((N24:AS24),2),"")</f>
        <v>593</v>
      </c>
      <c r="I24">
        <f>IFERROR(LARGE((N24:AS24),3),"")</f>
        <v>590</v>
      </c>
      <c r="J24">
        <f>IFERROR(LARGE((N24:AS24),4),"")</f>
        <v>590</v>
      </c>
      <c r="K24">
        <f>IFERROR(LARGE((N24:AS24),5),"")</f>
        <v>589</v>
      </c>
      <c r="L24" s="78">
        <f t="shared" si="3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>IF(COUNT(N25:AS25)=0,"", COUNT(N25:AS25))</f>
        <v>7</v>
      </c>
      <c r="F25">
        <f t="shared" si="2"/>
        <v>5</v>
      </c>
      <c r="G25">
        <f>IFERROR(LARGE((N25:AS25),1),"")</f>
        <v>597</v>
      </c>
      <c r="H25">
        <f>IFERROR(LARGE((N25:AS25),2),"")</f>
        <v>592</v>
      </c>
      <c r="I25">
        <f>IFERROR(LARGE((N25:AS25),3),"")</f>
        <v>592</v>
      </c>
      <c r="J25">
        <f>IFERROR(LARGE((N25:AS25),4),"")</f>
        <v>591</v>
      </c>
      <c r="K25">
        <f>IFERROR(LARGE((N25:AS25),5),"")</f>
        <v>587</v>
      </c>
      <c r="L25" s="78">
        <f t="shared" si="3"/>
        <v>591.79999999999995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>IF(COUNT(N26:AS26)=0,"", COUNT(N26:AS26))</f>
        <v>5</v>
      </c>
      <c r="F26">
        <f t="shared" si="2"/>
        <v>5</v>
      </c>
      <c r="G26">
        <f>IFERROR(LARGE((N26:AS26),1),"")</f>
        <v>589</v>
      </c>
      <c r="H26">
        <f>IFERROR(LARGE((N26:AS26),2),"")</f>
        <v>588</v>
      </c>
      <c r="I26">
        <f>IFERROR(LARGE((N26:AS26),3),"")</f>
        <v>586</v>
      </c>
      <c r="J26">
        <f>IFERROR(LARGE((N26:AS26),4),"")</f>
        <v>575</v>
      </c>
      <c r="K26">
        <f>IFERROR(LARGE((N26:AS26),5),"")</f>
        <v>575</v>
      </c>
      <c r="L26">
        <f t="shared" si="3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>IF(COUNT(N27:AS27)=0,"", COUNT(N27:AS27))</f>
        <v>8</v>
      </c>
      <c r="F27">
        <f t="shared" si="2"/>
        <v>5</v>
      </c>
      <c r="G27">
        <f>IFERROR(LARGE((N27:AS27),1),"")</f>
        <v>591</v>
      </c>
      <c r="H27">
        <f>IFERROR(LARGE((N27:AS27),2),"")</f>
        <v>588</v>
      </c>
      <c r="I27">
        <f>IFERROR(LARGE((N27:AS27),3),"")</f>
        <v>586</v>
      </c>
      <c r="J27">
        <f>IFERROR(LARGE((N27:AS27),4),"")</f>
        <v>585</v>
      </c>
      <c r="K27">
        <f>IFERROR(LARGE((N27:AS27),5),"")</f>
        <v>584</v>
      </c>
      <c r="L27" s="78">
        <f t="shared" si="3"/>
        <v>586.79999999999995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>IF(COUNT(N28:AS28)=0,"", COUNT(N28:AS28))</f>
        <v>10</v>
      </c>
      <c r="F28">
        <f t="shared" si="2"/>
        <v>5</v>
      </c>
      <c r="G28">
        <f>IFERROR(LARGE((N28:AS28),1),"")</f>
        <v>590</v>
      </c>
      <c r="H28">
        <f>IFERROR(LARGE((N28:AS28),2),"")</f>
        <v>589</v>
      </c>
      <c r="I28">
        <f>IFERROR(LARGE((N28:AS28),3),"")</f>
        <v>587</v>
      </c>
      <c r="J28">
        <f>IFERROR(LARGE((N28:AS28),4),"")</f>
        <v>586</v>
      </c>
      <c r="K28">
        <f>IFERROR(LARGE((N28:AS28),5),"")</f>
        <v>584</v>
      </c>
      <c r="L28" s="78">
        <f t="shared" si="3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>IF(COUNT(N29:AS29)=0,"", COUNT(N29:AS29))</f>
        <v>10</v>
      </c>
      <c r="F29">
        <f t="shared" si="2"/>
        <v>5</v>
      </c>
      <c r="G29">
        <f>IFERROR(LARGE((N29:AS29),1),"")</f>
        <v>586</v>
      </c>
      <c r="H29">
        <f>IFERROR(LARGE((N29:AS29),2),"")</f>
        <v>584</v>
      </c>
      <c r="I29">
        <f>IFERROR(LARGE((N29:AS29),3),"")</f>
        <v>583</v>
      </c>
      <c r="J29">
        <f>IFERROR(LARGE((N29:AS29),4),"")</f>
        <v>582</v>
      </c>
      <c r="K29">
        <f>IFERROR(LARGE((N29:AS29),5),"")</f>
        <v>581</v>
      </c>
      <c r="L29" s="78">
        <f t="shared" si="3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>IF(COUNT(N30:AS30)=0,"", COUNT(N30:AS30))</f>
        <v>11</v>
      </c>
      <c r="F30">
        <f t="shared" si="2"/>
        <v>5</v>
      </c>
      <c r="G30">
        <f>IFERROR(LARGE((N30:AS30),1),"")</f>
        <v>589</v>
      </c>
      <c r="H30">
        <f>IFERROR(LARGE((N30:AS30),2),"")</f>
        <v>585</v>
      </c>
      <c r="I30">
        <f>IFERROR(LARGE((N30:AS30),3),"")</f>
        <v>583</v>
      </c>
      <c r="J30">
        <f>IFERROR(LARGE((N30:AS30),4),"")</f>
        <v>583</v>
      </c>
      <c r="K30">
        <f>IFERROR(LARGE((N30:AS30),5),"")</f>
        <v>577</v>
      </c>
      <c r="L30" s="78">
        <f t="shared" si="3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4">IF(D31="","",(RIGHT(D31,LEN(D31)-SEARCH(" ",D31,1))))</f>
        <v/>
      </c>
      <c r="B31" t="str">
        <f t="shared" ref="B31" si="5">IF(D31="","",(LEFT(D31,SEARCH(" ",D31,1))))</f>
        <v/>
      </c>
      <c r="C31" s="12">
        <v>22</v>
      </c>
      <c r="E31" t="str">
        <f>IF(COUNT(N31:AS31)=0,"", COUNT(N31:AS31))</f>
        <v/>
      </c>
      <c r="F31" t="str">
        <f t="shared" ref="F31:F39" si="6">_xlfn.IFS(E31="","",E31=1,1,E31=2,2,E31=3,3,E31=4,4,E31=5,5,E31&gt;5,5)</f>
        <v/>
      </c>
      <c r="G31" t="str">
        <f>IFERROR(LARGE((N31:AS31),1),"")</f>
        <v/>
      </c>
      <c r="H31" t="str">
        <f>IFERROR(LARGE((N31:AS31),2),"")</f>
        <v/>
      </c>
      <c r="I31" t="str">
        <f>IFERROR(LARGE((N31:AS31),3),"")</f>
        <v/>
      </c>
      <c r="J31" t="str">
        <f>IFERROR(LARGE((N31:AS31),4),"")</f>
        <v/>
      </c>
      <c r="K31" t="str">
        <f>IFERROR(LARGE((N31:AS31),5),"")</f>
        <v/>
      </c>
      <c r="L31" t="str">
        <f t="shared" ref="L31:L39" si="7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8">IF(D32="","",(RIGHT(D32,LEN(D32)-SEARCH(" ",D32,1))))</f>
        <v/>
      </c>
      <c r="B32" t="str">
        <f t="shared" ref="B32:B39" si="9">IF(D32="","",(LEFT(D32,SEARCH(" ",D32,1))))</f>
        <v/>
      </c>
      <c r="C32" s="12">
        <v>23</v>
      </c>
      <c r="E32" t="str">
        <f>IF(COUNT(N32:AS32)=0,"", COUNT(N32:AS32))</f>
        <v/>
      </c>
      <c r="F32" t="str">
        <f t="shared" si="6"/>
        <v/>
      </c>
      <c r="G32" t="str">
        <f>IFERROR(LARGE((N32:AS32),1),"")</f>
        <v/>
      </c>
      <c r="H32" t="str">
        <f>IFERROR(LARGE((N32:AS32),2),"")</f>
        <v/>
      </c>
      <c r="I32" t="str">
        <f>IFERROR(LARGE((N32:AS32),3),"")</f>
        <v/>
      </c>
      <c r="J32" t="str">
        <f>IFERROR(LARGE((N32:AS32),4),"")</f>
        <v/>
      </c>
      <c r="K32" t="str">
        <f>IFERROR(LARGE((N32:AS32),5),"")</f>
        <v/>
      </c>
      <c r="L32" t="str">
        <f t="shared" si="7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8"/>
        <v/>
      </c>
      <c r="B33" t="str">
        <f t="shared" si="9"/>
        <v/>
      </c>
      <c r="C33" s="12">
        <v>24</v>
      </c>
      <c r="E33" t="str">
        <f>IF(COUNT(N33:AS33)=0,"", COUNT(N33:AS33))</f>
        <v/>
      </c>
      <c r="F33" t="str">
        <f t="shared" si="6"/>
        <v/>
      </c>
      <c r="G33" t="str">
        <f>IFERROR(LARGE((N33:AS33),1),"")</f>
        <v/>
      </c>
      <c r="H33" t="str">
        <f>IFERROR(LARGE((N33:AS33),2),"")</f>
        <v/>
      </c>
      <c r="I33" t="str">
        <f>IFERROR(LARGE((N33:AS33),3),"")</f>
        <v/>
      </c>
      <c r="J33" t="str">
        <f>IFERROR(LARGE((N33:AS33),4),"")</f>
        <v/>
      </c>
      <c r="K33" t="str">
        <f>IFERROR(LARGE((N33:AS33),5),"")</f>
        <v/>
      </c>
      <c r="L33" t="str">
        <f t="shared" si="7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8"/>
        <v/>
      </c>
      <c r="B34" t="str">
        <f t="shared" si="9"/>
        <v/>
      </c>
      <c r="C34" s="12">
        <v>25</v>
      </c>
      <c r="E34" t="str">
        <f>IF(COUNT(N34:AS34)=0,"", COUNT(N34:AS34))</f>
        <v/>
      </c>
      <c r="F34" t="str">
        <f t="shared" si="6"/>
        <v/>
      </c>
      <c r="G34" t="str">
        <f>IFERROR(LARGE((N34:AS34),1),"")</f>
        <v/>
      </c>
      <c r="H34" t="str">
        <f>IFERROR(LARGE((N34:AS34),2),"")</f>
        <v/>
      </c>
      <c r="I34" t="str">
        <f>IFERROR(LARGE((N34:AS34),3),"")</f>
        <v/>
      </c>
      <c r="J34" t="str">
        <f>IFERROR(LARGE((N34:AS34),4),"")</f>
        <v/>
      </c>
      <c r="K34" t="str">
        <f>IFERROR(LARGE((N34:AS34),5),"")</f>
        <v/>
      </c>
      <c r="L34" t="str">
        <f t="shared" si="7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8"/>
        <v/>
      </c>
      <c r="B35" t="str">
        <f t="shared" si="9"/>
        <v/>
      </c>
      <c r="C35" s="12">
        <v>26</v>
      </c>
      <c r="E35" t="str">
        <f>IF(COUNT(N35:AS35)=0,"", COUNT(N35:AS35))</f>
        <v/>
      </c>
      <c r="F35" t="str">
        <f t="shared" si="6"/>
        <v/>
      </c>
      <c r="G35" t="str">
        <f>IFERROR(LARGE((N35:AS35),1),"")</f>
        <v/>
      </c>
      <c r="H35" t="str">
        <f>IFERROR(LARGE((N35:AS35),2),"")</f>
        <v/>
      </c>
      <c r="I35" t="str">
        <f>IFERROR(LARGE((N35:AS35),3),"")</f>
        <v/>
      </c>
      <c r="J35" t="str">
        <f>IFERROR(LARGE((N35:AS35),4),"")</f>
        <v/>
      </c>
      <c r="K35" t="str">
        <f>IFERROR(LARGE((N35:AS35),5),"")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8"/>
        <v/>
      </c>
      <c r="B36" t="str">
        <f t="shared" si="9"/>
        <v/>
      </c>
      <c r="C36" s="12">
        <v>27</v>
      </c>
      <c r="E36" t="str">
        <f>IF(COUNT(N36:AS36)=0,"", COUNT(N36:AS36))</f>
        <v/>
      </c>
      <c r="F36" t="str">
        <f t="shared" si="6"/>
        <v/>
      </c>
      <c r="G36" t="str">
        <f>IFERROR(LARGE((N36:AS36),1),"")</f>
        <v/>
      </c>
      <c r="H36" t="str">
        <f>IFERROR(LARGE((N36:AS36),2),"")</f>
        <v/>
      </c>
      <c r="I36" t="str">
        <f>IFERROR(LARGE((N36:AS36),3),"")</f>
        <v/>
      </c>
      <c r="J36" t="str">
        <f>IFERROR(LARGE((N36:AS36),4),"")</f>
        <v/>
      </c>
      <c r="K36" t="str">
        <f>IFERROR(LARGE((N36:AS36),5),"")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8"/>
        <v/>
      </c>
      <c r="B37" t="str">
        <f t="shared" si="9"/>
        <v/>
      </c>
      <c r="C37" s="12">
        <v>28</v>
      </c>
      <c r="E37" t="str">
        <f>IF(COUNT(N37:AS37)=0,"", COUNT(N37:AS37))</f>
        <v/>
      </c>
      <c r="F37" t="str">
        <f t="shared" si="6"/>
        <v/>
      </c>
      <c r="G37" t="str">
        <f>IFERROR(LARGE((N37:AS37),1),"")</f>
        <v/>
      </c>
      <c r="H37" t="str">
        <f>IFERROR(LARGE((N37:AS37),2),"")</f>
        <v/>
      </c>
      <c r="I37" t="str">
        <f>IFERROR(LARGE((N37:AS37),3),"")</f>
        <v/>
      </c>
      <c r="J37" t="str">
        <f>IFERROR(LARGE((N37:AS37),4),"")</f>
        <v/>
      </c>
      <c r="K37" t="str">
        <f>IFERROR(LARGE((N37:AS37),5),"")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8"/>
        <v/>
      </c>
      <c r="B38" t="str">
        <f t="shared" si="9"/>
        <v/>
      </c>
      <c r="C38" s="12">
        <v>29</v>
      </c>
      <c r="E38" t="str">
        <f>IF(COUNT(N38:AS38)=0,"", COUNT(N38:AS38))</f>
        <v/>
      </c>
      <c r="F38" t="str">
        <f t="shared" si="6"/>
        <v/>
      </c>
      <c r="G38" t="str">
        <f>IFERROR(LARGE((N38:AS38),1),"")</f>
        <v/>
      </c>
      <c r="H38" t="str">
        <f>IFERROR(LARGE((N38:AS38),2),"")</f>
        <v/>
      </c>
      <c r="I38" t="str">
        <f>IFERROR(LARGE((N38:AS38),3),"")</f>
        <v/>
      </c>
      <c r="J38" t="str">
        <f>IFERROR(LARGE((N38:AS38),4),"")</f>
        <v/>
      </c>
      <c r="K38" t="str">
        <f>IFERROR(LARGE((N38:AS38),5),"")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8"/>
        <v/>
      </c>
      <c r="B39" t="str">
        <f t="shared" si="9"/>
        <v/>
      </c>
      <c r="C39" s="12">
        <v>30</v>
      </c>
      <c r="E39" t="str">
        <f>IF(COUNT(N39:AS39)=0,"", COUNT(N39:AS39))</f>
        <v/>
      </c>
      <c r="F39" t="str">
        <f t="shared" si="6"/>
        <v/>
      </c>
      <c r="G39" t="str">
        <f>IFERROR(LARGE((N39:AS39),1),"")</f>
        <v/>
      </c>
      <c r="H39" t="str">
        <f>IFERROR(LARGE((N39:AS39),2),"")</f>
        <v/>
      </c>
      <c r="I39" t="str">
        <f>IFERROR(LARGE((N39:AS39),3),"")</f>
        <v/>
      </c>
      <c r="J39" t="str">
        <f>IFERROR(LARGE((N39:AS39),4),"")</f>
        <v/>
      </c>
      <c r="K39" t="str">
        <f>IFERROR(LARGE((N39:AS39),5),"")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0">IF(D40="","",(RIGHT(D40,LEN(D40)-SEARCH(" ",D40,1))))</f>
        <v/>
      </c>
      <c r="B40" t="str">
        <f t="shared" ref="B40:B44" si="11">IF(D40="","",(LEFT(D40,SEARCH(" ",D40,1))))</f>
        <v/>
      </c>
      <c r="C40" s="12">
        <v>31</v>
      </c>
      <c r="E40" t="str">
        <f>IF(COUNT(N40:AS40)=0,"", COUNT(N40:AS40))</f>
        <v/>
      </c>
      <c r="F40" t="str">
        <f t="shared" ref="F40:F44" si="12">_xlfn.IFS(E40="","",E40=1,1,E40=2,2,E40=3,3,E40=4,4,E40=5,5,E40&gt;5,5)</f>
        <v/>
      </c>
      <c r="G40" t="str">
        <f>IFERROR(LARGE((N40:AS40),1),"")</f>
        <v/>
      </c>
      <c r="H40" t="str">
        <f>IFERROR(LARGE((N40:AS40),2),"")</f>
        <v/>
      </c>
      <c r="I40" t="str">
        <f>IFERROR(LARGE((N40:AS40),3),"")</f>
        <v/>
      </c>
      <c r="J40" t="str">
        <f>IFERROR(LARGE((N40:AS40),4),"")</f>
        <v/>
      </c>
      <c r="K40" t="str">
        <f>IFERROR(LARGE((N40:AS40),5),"")</f>
        <v/>
      </c>
      <c r="L40" t="str">
        <f t="shared" ref="L40:L44" si="13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32</v>
      </c>
      <c r="E41" t="str">
        <f>IF(COUNT(N41:AS41)=0,"", COUNT(N41:AS41))</f>
        <v/>
      </c>
      <c r="F41" t="str">
        <f t="shared" si="12"/>
        <v/>
      </c>
      <c r="G41" t="str">
        <f>IFERROR(LARGE((N41:AS41),1),"")</f>
        <v/>
      </c>
      <c r="H41" t="str">
        <f>IFERROR(LARGE((N41:AS41),2),"")</f>
        <v/>
      </c>
      <c r="I41" t="str">
        <f>IFERROR(LARGE((N41:AS41),3),"")</f>
        <v/>
      </c>
      <c r="J41" t="str">
        <f>IFERROR(LARGE((N41:AS41),4),"")</f>
        <v/>
      </c>
      <c r="K41" t="str">
        <f>IFERROR(LARGE((N41:AS41),5),"")</f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33</v>
      </c>
      <c r="E42" t="str">
        <f>IF(COUNT(N42:AS42)=0,"", COUNT(N42:AS42))</f>
        <v/>
      </c>
      <c r="F42" t="str">
        <f t="shared" si="12"/>
        <v/>
      </c>
      <c r="G42" t="str">
        <f>IFERROR(LARGE((N42:AS42),1),"")</f>
        <v/>
      </c>
      <c r="H42" t="str">
        <f>IFERROR(LARGE((N42:AS42),2),"")</f>
        <v/>
      </c>
      <c r="I42" t="str">
        <f>IFERROR(LARGE((N42:AS42),3),"")</f>
        <v/>
      </c>
      <c r="J42" t="str">
        <f>IFERROR(LARGE((N42:AS42),4),"")</f>
        <v/>
      </c>
      <c r="K42" t="str">
        <f>IFERROR(LARGE((N42:AS42),5),"")</f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34</v>
      </c>
      <c r="E43" t="str">
        <f>IF(COUNT(N43:AS43)=0,"", COUNT(N43:AS43))</f>
        <v/>
      </c>
      <c r="F43" t="str">
        <f t="shared" si="12"/>
        <v/>
      </c>
      <c r="G43" t="str">
        <f>IFERROR(LARGE((N43:AS43),1),"")</f>
        <v/>
      </c>
      <c r="H43" t="str">
        <f>IFERROR(LARGE((N43:AS43),2),"")</f>
        <v/>
      </c>
      <c r="I43" t="str">
        <f>IFERROR(LARGE((N43:AS43),3),"")</f>
        <v/>
      </c>
      <c r="J43" t="str">
        <f>IFERROR(LARGE((N43:AS43),4),"")</f>
        <v/>
      </c>
      <c r="K43" t="str">
        <f>IFERROR(LARGE((N43:AS43),5),"")</f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0"/>
        <v/>
      </c>
      <c r="B44" t="str">
        <f t="shared" si="11"/>
        <v/>
      </c>
      <c r="C44" s="12">
        <v>35</v>
      </c>
      <c r="E44" t="str">
        <f>IF(COUNT(N44:AS44)=0,"", COUNT(N44:AS44))</f>
        <v/>
      </c>
      <c r="F44" t="str">
        <f t="shared" si="12"/>
        <v/>
      </c>
      <c r="G44" t="str">
        <f>IFERROR(LARGE((N44:AS44),1),"")</f>
        <v/>
      </c>
      <c r="H44" t="str">
        <f>IFERROR(LARGE((N44:AS44),2),"")</f>
        <v/>
      </c>
      <c r="I44" t="str">
        <f>IFERROR(LARGE((N44:AS44),3),"")</f>
        <v/>
      </c>
      <c r="J44" t="str">
        <f>IFERROR(LARGE((N44:AS44),4),"")</f>
        <v/>
      </c>
      <c r="K44" t="str">
        <f>IFERROR(LARGE((N44:AS44),5),"")</f>
        <v/>
      </c>
      <c r="L44" t="str">
        <f t="shared" si="1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1,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181</v>
      </c>
      <c r="AL13" s="64" t="s">
        <v>182</v>
      </c>
      <c r="AM13" s="64" t="s">
        <v>190</v>
      </c>
      <c r="AN13" s="64" t="s">
        <v>191</v>
      </c>
      <c r="AO13" s="64" t="s">
        <v>180</v>
      </c>
      <c r="AP13" s="64" t="s">
        <v>169</v>
      </c>
      <c r="AQ13" s="64" t="s">
        <v>196</v>
      </c>
      <c r="AR13" s="64" t="s">
        <v>197</v>
      </c>
      <c r="AS13" s="64" t="s">
        <v>179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>IF(COUNT(N14:AS14)=0,"", COUNT(N14:AS14))</f>
        <v>4</v>
      </c>
      <c r="F14">
        <f t="shared" ref="F14:F36" si="2">_xlfn.IFS(E14="","",E14=1,1,E14=2,2,E14=3,3,E14=4,4,E14=5,5,E14&gt;5,5)</f>
        <v>4</v>
      </c>
      <c r="G14">
        <f>IFERROR(LARGE((N14:AS14),1),"")</f>
        <v>589</v>
      </c>
      <c r="H14">
        <f>IFERROR(LARGE((N14:AS14),2),"")</f>
        <v>577</v>
      </c>
      <c r="I14">
        <f>IFERROR(LARGE((N14:AS14),3),"")</f>
        <v>573</v>
      </c>
      <c r="J14">
        <f>IFERROR(LARGE((N14:AS14),4),"")</f>
        <v>570</v>
      </c>
      <c r="K14" t="str">
        <f>IFERROR(LARGE((N14:AS14),5),"")</f>
        <v/>
      </c>
      <c r="L14" s="78">
        <f t="shared" ref="L14:L36" si="3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>IF(COUNT(N15:AS15)=0,"", COUNT(N15:AS15))</f>
        <v>1</v>
      </c>
      <c r="F15">
        <f t="shared" si="2"/>
        <v>1</v>
      </c>
      <c r="G15">
        <f>IFERROR(LARGE((N15:AS15),1),"")</f>
        <v>578</v>
      </c>
      <c r="H15" t="str">
        <f>IFERROR(LARGE((N15:AS15),2),"")</f>
        <v/>
      </c>
      <c r="I15" t="str">
        <f>IFERROR(LARGE((N15:AS15),3),"")</f>
        <v/>
      </c>
      <c r="J15" t="str">
        <f>IFERROR(LARGE((N15:AS15),4),"")</f>
        <v/>
      </c>
      <c r="K15" t="str">
        <f>IFERROR(LARGE((N15:AS15),5),"")</f>
        <v/>
      </c>
      <c r="L15" s="78">
        <f t="shared" si="3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>IF(COUNT(N16:AS16)=0,"", COUNT(N16:AS16))</f>
        <v>9</v>
      </c>
      <c r="F16">
        <f t="shared" si="2"/>
        <v>5</v>
      </c>
      <c r="G16">
        <f>IFERROR(LARGE((N16:AS16),1),"")</f>
        <v>592</v>
      </c>
      <c r="H16">
        <f>IFERROR(LARGE((N16:AS16),2),"")</f>
        <v>587</v>
      </c>
      <c r="I16">
        <f>IFERROR(LARGE((N16:AS16),3),"")</f>
        <v>582</v>
      </c>
      <c r="J16">
        <f>IFERROR(LARGE((N16:AS16),4),"")</f>
        <v>580</v>
      </c>
      <c r="K16">
        <f>IFERROR(LARGE((N16:AS16),5),"")</f>
        <v>577</v>
      </c>
      <c r="L16" s="78">
        <f t="shared" si="3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>IF(COUNT(N17:AS17)=0,"", COUNT(N17:AS17))</f>
        <v>4</v>
      </c>
      <c r="F17">
        <f t="shared" si="2"/>
        <v>4</v>
      </c>
      <c r="G17">
        <f>IFERROR(LARGE((N17:AS17),1),"")</f>
        <v>585</v>
      </c>
      <c r="H17">
        <f>IFERROR(LARGE((N17:AS17),2),"")</f>
        <v>584</v>
      </c>
      <c r="I17">
        <f>IFERROR(LARGE((N17:AS17),3),"")</f>
        <v>576</v>
      </c>
      <c r="J17">
        <f>IFERROR(LARGE((N17:AS17),4),"")</f>
        <v>574</v>
      </c>
      <c r="K17" t="str">
        <f>IFERROR(LARGE((N17:AS17),5),"")</f>
        <v/>
      </c>
      <c r="L17">
        <f t="shared" si="3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>IF(COUNT(N18:AS18)=0,"", COUNT(N18:AS18))</f>
        <v>5</v>
      </c>
      <c r="F18">
        <f t="shared" si="2"/>
        <v>5</v>
      </c>
      <c r="G18">
        <f>IFERROR(LARGE((N18:AS18),1),"")</f>
        <v>590</v>
      </c>
      <c r="H18">
        <f>IFERROR(LARGE((N18:AS18),2),"")</f>
        <v>584</v>
      </c>
      <c r="I18">
        <f>IFERROR(LARGE((N18:AS18),3),"")</f>
        <v>577</v>
      </c>
      <c r="J18">
        <f>IFERROR(LARGE((N18:AS18),4),"")</f>
        <v>568</v>
      </c>
      <c r="K18">
        <f>IFERROR(LARGE((N18:AS18),5),"")</f>
        <v>567</v>
      </c>
      <c r="L18" s="78">
        <f t="shared" si="3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>IF(COUNT(N19:AS19)=0,"", COUNT(N19:AS19))</f>
        <v>4</v>
      </c>
      <c r="F19">
        <f t="shared" si="2"/>
        <v>4</v>
      </c>
      <c r="G19">
        <f>IFERROR(LARGE((N19:AS19),1),"")</f>
        <v>579</v>
      </c>
      <c r="H19">
        <f>IFERROR(LARGE((N19:AS19),2),"")</f>
        <v>575</v>
      </c>
      <c r="I19">
        <f>IFERROR(LARGE((N19:AS19),3),"")</f>
        <v>568</v>
      </c>
      <c r="J19">
        <f>IFERROR(LARGE((N19:AS19),4),"")</f>
        <v>554</v>
      </c>
      <c r="K19" t="str">
        <f>IFERROR(LARGE((N19:AS19),5),"")</f>
        <v/>
      </c>
      <c r="L19" s="78">
        <f t="shared" si="3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>IF(COUNT(N20:AS20)=0,"", COUNT(N20:AS20))</f>
        <v>2</v>
      </c>
      <c r="F20">
        <f t="shared" si="2"/>
        <v>2</v>
      </c>
      <c r="G20">
        <f>IFERROR(LARGE((N20:AS20),1),"")</f>
        <v>586</v>
      </c>
      <c r="H20">
        <f>IFERROR(LARGE((N20:AS20),2),"")</f>
        <v>509</v>
      </c>
      <c r="I20" t="str">
        <f>IFERROR(LARGE((N20:AS20),3),"")</f>
        <v/>
      </c>
      <c r="J20" t="str">
        <f>IFERROR(LARGE((N20:AS20),4),"")</f>
        <v/>
      </c>
      <c r="K20" t="str">
        <f>IFERROR(LARGE((N20:AS20),5),"")</f>
        <v/>
      </c>
      <c r="L20">
        <f t="shared" si="3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>IF(COUNT(N21:AS21)=0,"", COUNT(N21:AS21))</f>
        <v>2</v>
      </c>
      <c r="F21">
        <f t="shared" si="2"/>
        <v>2</v>
      </c>
      <c r="G21">
        <f>IFERROR(LARGE((N21:AS21),1),"")</f>
        <v>588</v>
      </c>
      <c r="H21">
        <f>IFERROR(LARGE((N21:AS21),2),"")</f>
        <v>580</v>
      </c>
      <c r="I21" t="str">
        <f>IFERROR(LARGE((N21:AS21),3),"")</f>
        <v/>
      </c>
      <c r="J21" t="str">
        <f>IFERROR(LARGE((N21:AS21),4),"")</f>
        <v/>
      </c>
      <c r="K21" t="str">
        <f>IFERROR(LARGE((N21:AS21),5),"")</f>
        <v/>
      </c>
      <c r="L21" s="78">
        <f t="shared" si="3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>IF(COUNT(N22:AS22)=0,"", COUNT(N22:AS22))</f>
        <v>7</v>
      </c>
      <c r="F22">
        <f t="shared" si="2"/>
        <v>5</v>
      </c>
      <c r="G22">
        <f>IFERROR(LARGE((N22:AS22),1),"")</f>
        <v>590</v>
      </c>
      <c r="H22">
        <f>IFERROR(LARGE((N22:AS22),2),"")</f>
        <v>583</v>
      </c>
      <c r="I22">
        <f>IFERROR(LARGE((N22:AS22),3),"")</f>
        <v>582</v>
      </c>
      <c r="J22">
        <f>IFERROR(LARGE((N22:AS22),4),"")</f>
        <v>579</v>
      </c>
      <c r="K22">
        <f>IFERROR(LARGE((N22:AS22),5),"")</f>
        <v>575</v>
      </c>
      <c r="L22">
        <f t="shared" si="3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>IF(COUNT(N23:AS23)=0,"", COUNT(N23:AS23))</f>
        <v>10</v>
      </c>
      <c r="F23">
        <f t="shared" si="2"/>
        <v>5</v>
      </c>
      <c r="G23">
        <f>IFERROR(LARGE((N23:AS23),1),"")</f>
        <v>595</v>
      </c>
      <c r="H23">
        <f>IFERROR(LARGE((N23:AS23),2),"")</f>
        <v>593</v>
      </c>
      <c r="I23">
        <f>IFERROR(LARGE((N23:AS23),3),"")</f>
        <v>593</v>
      </c>
      <c r="J23">
        <f>IFERROR(LARGE((N23:AS23),4),"")</f>
        <v>591</v>
      </c>
      <c r="K23">
        <f>IFERROR(LARGE((N23:AS23),5),"")</f>
        <v>591</v>
      </c>
      <c r="L23" s="78">
        <f t="shared" si="3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>IF(COUNT(N24:AS24)=0,"", COUNT(N24:AS24))</f>
        <v>8</v>
      </c>
      <c r="F24">
        <f t="shared" si="2"/>
        <v>5</v>
      </c>
      <c r="G24">
        <f>IFERROR(LARGE((N24:AS24),1),"")</f>
        <v>586</v>
      </c>
      <c r="H24">
        <f>IFERROR(LARGE((N24:AS24),2),"")</f>
        <v>586</v>
      </c>
      <c r="I24">
        <f>IFERROR(LARGE((N24:AS24),3),"")</f>
        <v>584</v>
      </c>
      <c r="J24">
        <f>IFERROR(LARGE((N24:AS24),4),"")</f>
        <v>579</v>
      </c>
      <c r="K24">
        <f>IFERROR(LARGE((N24:AS24),5),"")</f>
        <v>578</v>
      </c>
      <c r="L24">
        <f t="shared" si="3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>IF(COUNT(N25:AS25)=0,"", COUNT(N25:AS25))</f>
        <v>8</v>
      </c>
      <c r="F25">
        <f t="shared" si="2"/>
        <v>5</v>
      </c>
      <c r="G25">
        <f>IFERROR(LARGE((N25:AS25),1),"")</f>
        <v>589</v>
      </c>
      <c r="H25">
        <f>IFERROR(LARGE((N25:AS25),2),"")</f>
        <v>588</v>
      </c>
      <c r="I25">
        <f>IFERROR(LARGE((N25:AS25),3),"")</f>
        <v>587</v>
      </c>
      <c r="J25">
        <f>IFERROR(LARGE((N25:AS25),4),"")</f>
        <v>587</v>
      </c>
      <c r="K25">
        <f>IFERROR(LARGE((N25:AS25),5),"")</f>
        <v>583</v>
      </c>
      <c r="L25" s="78">
        <f t="shared" si="3"/>
        <v>586.79999999999995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>IF(COUNT(N26:AS26)=0,"", COUNT(N26:AS26))</f>
        <v>11</v>
      </c>
      <c r="F26">
        <f t="shared" si="2"/>
        <v>5</v>
      </c>
      <c r="G26">
        <f>IFERROR(LARGE((N26:AS26),1),"")</f>
        <v>590</v>
      </c>
      <c r="H26">
        <f>IFERROR(LARGE((N26:AS26),2),"")</f>
        <v>584</v>
      </c>
      <c r="I26">
        <f>IFERROR(LARGE((N26:AS26),3),"")</f>
        <v>583</v>
      </c>
      <c r="J26">
        <f>IFERROR(LARGE((N26:AS26),4),"")</f>
        <v>582</v>
      </c>
      <c r="K26">
        <f>IFERROR(LARGE((N26:AS26),5),"")</f>
        <v>582</v>
      </c>
      <c r="L26" s="78">
        <f t="shared" si="3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>IF(COUNT(N27:AS27)=0,"", COUNT(N27:AS27))</f>
        <v>1</v>
      </c>
      <c r="F27">
        <f t="shared" si="2"/>
        <v>1</v>
      </c>
      <c r="G27">
        <f>IFERROR(LARGE((N27:AS27),1),"")</f>
        <v>588</v>
      </c>
      <c r="H27" t="str">
        <f>IFERROR(LARGE((N27:AS27),2),"")</f>
        <v/>
      </c>
      <c r="I27" t="str">
        <f>IFERROR(LARGE((N27:AS27),3),"")</f>
        <v/>
      </c>
      <c r="J27" t="str">
        <f>IFERROR(LARGE((N27:AS27),4),"")</f>
        <v/>
      </c>
      <c r="K27" t="str">
        <f>IFERROR(LARGE((N27:AS27),5),"")</f>
        <v/>
      </c>
      <c r="L27">
        <f t="shared" si="3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>IF(COUNT(N28:AS28)=0,"", COUNT(N28:AS28))</f>
        <v>2</v>
      </c>
      <c r="F28">
        <f t="shared" si="2"/>
        <v>2</v>
      </c>
      <c r="G28">
        <f>IFERROR(LARGE((N28:AS28),1),"")</f>
        <v>576</v>
      </c>
      <c r="H28">
        <f>IFERROR(LARGE((N28:AS28),2),"")</f>
        <v>567</v>
      </c>
      <c r="I28" t="str">
        <f>IFERROR(LARGE((N28:AS28),3),"")</f>
        <v/>
      </c>
      <c r="J28" t="str">
        <f>IFERROR(LARGE((N28:AS28),4),"")</f>
        <v/>
      </c>
      <c r="K28" t="str">
        <f>IFERROR(LARGE((N28:AS28),5),"")</f>
        <v/>
      </c>
      <c r="L28" s="78">
        <f t="shared" si="3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>IF(COUNT(N29:AS29)=0,"", COUNT(N29:AS29))</f>
        <v>12</v>
      </c>
      <c r="F29">
        <f t="shared" si="2"/>
        <v>5</v>
      </c>
      <c r="G29">
        <f>IFERROR(LARGE((N29:AS29),1),"")</f>
        <v>585</v>
      </c>
      <c r="H29">
        <f>IFERROR(LARGE((N29:AS29),2),"")</f>
        <v>583</v>
      </c>
      <c r="I29">
        <f>IFERROR(LARGE((N29:AS29),3),"")</f>
        <v>582</v>
      </c>
      <c r="J29">
        <f>IFERROR(LARGE((N29:AS29),4),"")</f>
        <v>580</v>
      </c>
      <c r="K29">
        <f>IFERROR(LARGE((N29:AS29),5),"")</f>
        <v>578</v>
      </c>
      <c r="L29" s="78">
        <f t="shared" si="3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>IF(COUNT(N30:AS30)=0,"", COUNT(N30:AS30))</f>
        <v>10</v>
      </c>
      <c r="F30">
        <f t="shared" si="2"/>
        <v>5</v>
      </c>
      <c r="G30">
        <f>IFERROR(LARGE((N30:AS30),1),"")</f>
        <v>583</v>
      </c>
      <c r="H30">
        <f>IFERROR(LARGE((N30:AS30),2),"")</f>
        <v>580</v>
      </c>
      <c r="I30">
        <f>IFERROR(LARGE((N30:AS30),3),"")</f>
        <v>579</v>
      </c>
      <c r="J30">
        <f>IFERROR(LARGE((N30:AS30),4),"")</f>
        <v>578</v>
      </c>
      <c r="K30">
        <f>IFERROR(LARGE((N30:AS30),5),"")</f>
        <v>577</v>
      </c>
      <c r="L30" s="78">
        <f t="shared" si="3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>IF(COUNT(N31:AS31)=0,"", COUNT(N31:AS31))</f>
        <v>2</v>
      </c>
      <c r="F31">
        <f t="shared" si="2"/>
        <v>2</v>
      </c>
      <c r="G31">
        <f>IFERROR(LARGE((N31:AS31),1),"")</f>
        <v>584</v>
      </c>
      <c r="H31">
        <f>IFERROR(LARGE((N31:AS31),2),"")</f>
        <v>552</v>
      </c>
      <c r="I31" t="str">
        <f>IFERROR(LARGE((N31:AS31),3),"")</f>
        <v/>
      </c>
      <c r="J31" t="str">
        <f>IFERROR(LARGE((N31:AS31),4),"")</f>
        <v/>
      </c>
      <c r="K31" t="str">
        <f>IFERROR(LARGE((N31:AS31),5),"")</f>
        <v/>
      </c>
      <c r="L31">
        <f t="shared" si="3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>IF(COUNT(N32:AS32)=0,"", COUNT(N32:AS32))</f>
        <v>10</v>
      </c>
      <c r="F32">
        <f t="shared" si="2"/>
        <v>5</v>
      </c>
      <c r="G32">
        <f>IFERROR(LARGE((N32:AS32),1),"")</f>
        <v>595</v>
      </c>
      <c r="H32">
        <f>IFERROR(LARGE((N32:AS32),2),"")</f>
        <v>592</v>
      </c>
      <c r="I32">
        <f>IFERROR(LARGE((N32:AS32),3),"")</f>
        <v>591</v>
      </c>
      <c r="J32">
        <f>IFERROR(LARGE((N32:AS32),4),"")</f>
        <v>590</v>
      </c>
      <c r="K32">
        <f>IFERROR(LARGE((N32:AS32),5),"")</f>
        <v>587</v>
      </c>
      <c r="L32" s="78">
        <f t="shared" si="3"/>
        <v>591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>IF(COUNT(N33:AS33)=0,"", COUNT(N33:AS33))</f>
        <v>7</v>
      </c>
      <c r="F33">
        <f t="shared" si="2"/>
        <v>5</v>
      </c>
      <c r="G33">
        <f>IFERROR(LARGE((N33:AS33),1),"")</f>
        <v>585</v>
      </c>
      <c r="H33">
        <f>IFERROR(LARGE((N33:AS33),2),"")</f>
        <v>585</v>
      </c>
      <c r="I33">
        <f>IFERROR(LARGE((N33:AS33),3),"")</f>
        <v>585</v>
      </c>
      <c r="J33">
        <f>IFERROR(LARGE((N33:AS33),4),"")</f>
        <v>580</v>
      </c>
      <c r="K33">
        <f>IFERROR(LARGE((N33:AS33),5),"")</f>
        <v>580</v>
      </c>
      <c r="L33" s="78">
        <f t="shared" si="3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>IF(COUNT(N34:AS34)=0,"", COUNT(N34:AS34))</f>
        <v>8</v>
      </c>
      <c r="F34">
        <f t="shared" si="2"/>
        <v>5</v>
      </c>
      <c r="G34">
        <f>IFERROR(LARGE((N34:AS34),1),"")</f>
        <v>589</v>
      </c>
      <c r="H34">
        <f>IFERROR(LARGE((N34:AS34),2),"")</f>
        <v>587</v>
      </c>
      <c r="I34">
        <f>IFERROR(LARGE((N34:AS34),3),"")</f>
        <v>586</v>
      </c>
      <c r="J34">
        <f>IFERROR(LARGE((N34:AS34),4),"")</f>
        <v>584</v>
      </c>
      <c r="K34">
        <f>IFERROR(LARGE((N34:AS34),5),"")</f>
        <v>577</v>
      </c>
      <c r="L34" s="78">
        <f t="shared" si="3"/>
        <v>584.6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>IF(COUNT(N35:AS35)=0,"", COUNT(N35:AS35))</f>
        <v>7</v>
      </c>
      <c r="F35">
        <f t="shared" si="2"/>
        <v>5</v>
      </c>
      <c r="G35">
        <f>IFERROR(LARGE((N35:AS35),1),"")</f>
        <v>592</v>
      </c>
      <c r="H35">
        <f>IFERROR(LARGE((N35:AS35),2),"")</f>
        <v>589</v>
      </c>
      <c r="I35">
        <f>IFERROR(LARGE((N35:AS35),3),"")</f>
        <v>583</v>
      </c>
      <c r="J35">
        <f>IFERROR(LARGE((N35:AS35),4),"")</f>
        <v>582</v>
      </c>
      <c r="K35">
        <f>IFERROR(LARGE((N35:AS35),5),"")</f>
        <v>580</v>
      </c>
      <c r="L35" s="78">
        <f t="shared" si="3"/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>IF(COUNT(N36:AS36)=0,"", COUNT(N36:AS36))</f>
        <v>5</v>
      </c>
      <c r="F36">
        <f t="shared" si="2"/>
        <v>5</v>
      </c>
      <c r="G36">
        <f>IFERROR(LARGE((N36:AS36),1),"")</f>
        <v>587</v>
      </c>
      <c r="H36">
        <f>IFERROR(LARGE((N36:AS36),2),"")</f>
        <v>586</v>
      </c>
      <c r="I36">
        <f>IFERROR(LARGE((N36:AS36),3),"")</f>
        <v>585</v>
      </c>
      <c r="J36">
        <f>IFERROR(LARGE((N36:AS36),4),"")</f>
        <v>575</v>
      </c>
      <c r="K36">
        <f>IFERROR(LARGE((N36:AS36),5),"")</f>
        <v>575</v>
      </c>
      <c r="L36">
        <f t="shared" si="3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4">IF(D37="","",(RIGHT(D37,LEN(D37)-SEARCH(" ",D37,1))))</f>
        <v/>
      </c>
      <c r="B37" t="str">
        <f t="shared" ref="B37:B43" si="5">IF(D37="","",(LEFT(D37,SEARCH(" ",D37,1))))</f>
        <v/>
      </c>
      <c r="C37" s="12">
        <v>29</v>
      </c>
      <c r="E37" t="str">
        <f>IF(COUNT(N37:AS37)=0,"", COUNT(N37:AS37))</f>
        <v/>
      </c>
      <c r="F37" t="str">
        <f t="shared" ref="F37:F43" si="6">_xlfn.IFS(E37="","",E37=1,1,E37=2,2,E37=3,3,E37=4,4,E37=5,5,E37&gt;5,5)</f>
        <v/>
      </c>
      <c r="G37" t="str">
        <f>IFERROR(LARGE((N37:AS37),1),"")</f>
        <v/>
      </c>
      <c r="H37" t="str">
        <f>IFERROR(LARGE((N37:AS37),2),"")</f>
        <v/>
      </c>
      <c r="I37" t="str">
        <f>IFERROR(LARGE((N37:AS37),3),"")</f>
        <v/>
      </c>
      <c r="J37" t="str">
        <f>IFERROR(LARGE((N37:AS37),4),"")</f>
        <v/>
      </c>
      <c r="K37" t="str">
        <f>IFERROR(LARGE((N37:AS37),5),"")</f>
        <v/>
      </c>
      <c r="L37" t="str">
        <f t="shared" ref="L37:L43" si="7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4"/>
        <v/>
      </c>
      <c r="B38" t="str">
        <f t="shared" si="5"/>
        <v/>
      </c>
      <c r="C38" s="12">
        <v>30</v>
      </c>
      <c r="E38" t="str">
        <f>IF(COUNT(N38:AS38)=0,"", COUNT(N38:AS38))</f>
        <v/>
      </c>
      <c r="F38" t="str">
        <f t="shared" si="6"/>
        <v/>
      </c>
      <c r="G38" t="str">
        <f>IFERROR(LARGE((N38:AS38),1),"")</f>
        <v/>
      </c>
      <c r="H38" t="str">
        <f>IFERROR(LARGE((N38:AS38),2),"")</f>
        <v/>
      </c>
      <c r="I38" t="str">
        <f>IFERROR(LARGE((N38:AS38),3),"")</f>
        <v/>
      </c>
      <c r="J38" t="str">
        <f>IFERROR(LARGE((N38:AS38),4),"")</f>
        <v/>
      </c>
      <c r="K38" t="str">
        <f>IFERROR(LARGE((N38:AS38),5),"")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4"/>
        <v/>
      </c>
      <c r="B39" t="str">
        <f t="shared" si="5"/>
        <v/>
      </c>
      <c r="C39" s="12">
        <v>31</v>
      </c>
      <c r="E39" t="str">
        <f>IF(COUNT(N39:AS39)=0,"", COUNT(N39:AS39))</f>
        <v/>
      </c>
      <c r="F39" t="str">
        <f t="shared" si="6"/>
        <v/>
      </c>
      <c r="G39" t="str">
        <f>IFERROR(LARGE((N39:AS39),1),"")</f>
        <v/>
      </c>
      <c r="H39" t="str">
        <f>IFERROR(LARGE((N39:AS39),2),"")</f>
        <v/>
      </c>
      <c r="I39" t="str">
        <f>IFERROR(LARGE((N39:AS39),3),"")</f>
        <v/>
      </c>
      <c r="J39" t="str">
        <f>IFERROR(LARGE((N39:AS39),4),"")</f>
        <v/>
      </c>
      <c r="K39" t="str">
        <f>IFERROR(LARGE((N39:AS39),5),"")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4"/>
        <v/>
      </c>
      <c r="B40" t="str">
        <f t="shared" si="5"/>
        <v/>
      </c>
      <c r="C40" s="12">
        <v>32</v>
      </c>
      <c r="E40" t="str">
        <f>IF(COUNT(N40:AS40)=0,"", COUNT(N40:AS40))</f>
        <v/>
      </c>
      <c r="F40" t="str">
        <f t="shared" si="6"/>
        <v/>
      </c>
      <c r="G40" t="str">
        <f>IFERROR(LARGE((N40:AS40),1),"")</f>
        <v/>
      </c>
      <c r="H40" t="str">
        <f>IFERROR(LARGE((N40:AS40),2),"")</f>
        <v/>
      </c>
      <c r="I40" t="str">
        <f>IFERROR(LARGE((N40:AS40),3),"")</f>
        <v/>
      </c>
      <c r="J40" t="str">
        <f>IFERROR(LARGE((N40:AS40),4),"")</f>
        <v/>
      </c>
      <c r="K40" t="str">
        <f>IFERROR(LARGE((N40:AS40),5),"")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4"/>
        <v/>
      </c>
      <c r="B41" t="str">
        <f t="shared" si="5"/>
        <v/>
      </c>
      <c r="C41" s="12">
        <v>33</v>
      </c>
      <c r="E41" t="str">
        <f>IF(COUNT(N41:AS41)=0,"", COUNT(N41:AS41))</f>
        <v/>
      </c>
      <c r="F41" t="str">
        <f t="shared" si="6"/>
        <v/>
      </c>
      <c r="G41" t="str">
        <f>IFERROR(LARGE((N41:AS41),1),"")</f>
        <v/>
      </c>
      <c r="H41" t="str">
        <f>IFERROR(LARGE((N41:AS41),2),"")</f>
        <v/>
      </c>
      <c r="I41" t="str">
        <f>IFERROR(LARGE((N41:AS41),3),"")</f>
        <v/>
      </c>
      <c r="J41" t="str">
        <f>IFERROR(LARGE((N41:AS41),4),"")</f>
        <v/>
      </c>
      <c r="K41" t="str">
        <f>IFERROR(LARGE((N41:AS41),5),"")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4"/>
        <v/>
      </c>
      <c r="B42" t="str">
        <f t="shared" si="5"/>
        <v/>
      </c>
      <c r="C42" s="12">
        <v>34</v>
      </c>
      <c r="E42" t="str">
        <f>IF(COUNT(N42:AS42)=0,"", COUNT(N42:AS42))</f>
        <v/>
      </c>
      <c r="F42" t="str">
        <f t="shared" si="6"/>
        <v/>
      </c>
      <c r="G42" t="str">
        <f>IFERROR(LARGE((N42:AS42),1),"")</f>
        <v/>
      </c>
      <c r="H42" t="str">
        <f>IFERROR(LARGE((N42:AS42),2),"")</f>
        <v/>
      </c>
      <c r="I42" t="str">
        <f>IFERROR(LARGE((N42:AS42),3),"")</f>
        <v/>
      </c>
      <c r="J42" t="str">
        <f>IFERROR(LARGE((N42:AS42),4),"")</f>
        <v/>
      </c>
      <c r="K42" t="str">
        <f>IFERROR(LARGE((N42:AS42),5),"")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4"/>
        <v/>
      </c>
      <c r="B43" t="str">
        <f t="shared" si="5"/>
        <v/>
      </c>
      <c r="C43" s="12">
        <v>35</v>
      </c>
      <c r="E43" t="str">
        <f>IF(COUNT(N43:AS43)=0,"", COUNT(N43:AS43))</f>
        <v/>
      </c>
      <c r="F43" t="str">
        <f t="shared" si="6"/>
        <v/>
      </c>
      <c r="G43" t="str">
        <f>IFERROR(LARGE((N43:AS43),1),"")</f>
        <v/>
      </c>
      <c r="H43" t="str">
        <f>IFERROR(LARGE((N43:AS43),2),"")</f>
        <v/>
      </c>
      <c r="I43" t="str">
        <f>IFERROR(LARGE((N43:AS43),3),"")</f>
        <v/>
      </c>
      <c r="J43" t="str">
        <f>IFERROR(LARGE((N43:AS43),4),"")</f>
        <v/>
      </c>
      <c r="K43" t="str">
        <f>IFERROR(LARGE((N43:AS43),5),"")</f>
        <v/>
      </c>
      <c r="L43" t="str">
        <f t="shared" si="7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8">IF(D44="","",(RIGHT(D44,LEN(D44)-SEARCH(" ",D44,1))))</f>
        <v/>
      </c>
      <c r="B44" t="str">
        <f t="shared" ref="B44:B68" si="9">IF(D44="","",(LEFT(D44,SEARCH(" ",D44,1))))</f>
        <v/>
      </c>
      <c r="C44" s="12">
        <v>36</v>
      </c>
      <c r="E44" t="str">
        <f>IF(COUNT(N44:AS44)=0,"", COUNT(N44:AS44))</f>
        <v/>
      </c>
      <c r="F44" t="str">
        <f t="shared" ref="F44:F68" si="10">_xlfn.IFS(E44="","",E44=1,1,E44=2,2,E44=3,3,E44=4,4,E44=5,5,E44&gt;5,5)</f>
        <v/>
      </c>
      <c r="G44" t="str">
        <f>IFERROR(LARGE((N44:AS44),1),"")</f>
        <v/>
      </c>
      <c r="H44" t="str">
        <f>IFERROR(LARGE((N44:AS44),2),"")</f>
        <v/>
      </c>
      <c r="I44" t="str">
        <f>IFERROR(LARGE((N44:AS44),3),"")</f>
        <v/>
      </c>
      <c r="J44" t="str">
        <f>IFERROR(LARGE((N44:AS44),4),"")</f>
        <v/>
      </c>
      <c r="K44" t="str">
        <f>IFERROR(LARGE((N44:AS44),5),"")</f>
        <v/>
      </c>
      <c r="L44" t="str">
        <f t="shared" ref="L44:L68" si="11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8"/>
        <v/>
      </c>
      <c r="B45" t="str">
        <f t="shared" si="9"/>
        <v/>
      </c>
      <c r="C45" s="12">
        <v>37</v>
      </c>
      <c r="E45" t="str">
        <f>IF(COUNT(N45:AS45)=0,"", COUNT(N45:AS45))</f>
        <v/>
      </c>
      <c r="F45" t="str">
        <f t="shared" si="10"/>
        <v/>
      </c>
      <c r="G45" t="str">
        <f>IFERROR(LARGE((N45:AS45),1),"")</f>
        <v/>
      </c>
      <c r="H45" t="str">
        <f>IFERROR(LARGE((N45:AS45),2),"")</f>
        <v/>
      </c>
      <c r="I45" t="str">
        <f>IFERROR(LARGE((N45:AS45),3),"")</f>
        <v/>
      </c>
      <c r="J45" t="str">
        <f>IFERROR(LARGE((N45:AS45),4),"")</f>
        <v/>
      </c>
      <c r="K45" t="str">
        <f>IFERROR(LARGE((N45:AS45),5),"")</f>
        <v/>
      </c>
      <c r="L45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8"/>
        <v/>
      </c>
      <c r="B46" t="str">
        <f t="shared" si="9"/>
        <v/>
      </c>
      <c r="C46" s="12">
        <v>38</v>
      </c>
      <c r="E46" t="str">
        <f>IF(COUNT(N46:AS46)=0,"", COUNT(N46:AS46))</f>
        <v/>
      </c>
      <c r="F46" t="str">
        <f t="shared" si="10"/>
        <v/>
      </c>
      <c r="G46" t="str">
        <f>IFERROR(LARGE((N46:AS46),1),"")</f>
        <v/>
      </c>
      <c r="H46" t="str">
        <f>IFERROR(LARGE((N46:AS46),2),"")</f>
        <v/>
      </c>
      <c r="I46" t="str">
        <f>IFERROR(LARGE((N46:AS46),3),"")</f>
        <v/>
      </c>
      <c r="J46" t="str">
        <f>IFERROR(LARGE((N46:AS46),4),"")</f>
        <v/>
      </c>
      <c r="K46" t="str">
        <f t="shared" ref="K46:K68" si="12">IFERROR(LARGE((N46:AS46),5),"")</f>
        <v/>
      </c>
      <c r="L46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8"/>
        <v/>
      </c>
      <c r="B47" t="str">
        <f t="shared" si="9"/>
        <v/>
      </c>
      <c r="C47" s="12">
        <v>39</v>
      </c>
      <c r="E47" t="str">
        <f>IF(COUNT(N47:AS47)=0,"", COUNT(N47:AS47))</f>
        <v/>
      </c>
      <c r="F47" t="str">
        <f t="shared" si="10"/>
        <v/>
      </c>
      <c r="G47" t="str">
        <f>IFERROR(LARGE((N47:AS47),1),"")</f>
        <v/>
      </c>
      <c r="H47" t="str">
        <f>IFERROR(LARGE((N47:AS47),2),"")</f>
        <v/>
      </c>
      <c r="I47" t="str">
        <f>IFERROR(LARGE((N47:AS47),3),"")</f>
        <v/>
      </c>
      <c r="J47" t="str">
        <f>IFERROR(LARGE((N47:AS47),4),"")</f>
        <v/>
      </c>
      <c r="K47" t="str">
        <f t="shared" si="12"/>
        <v/>
      </c>
      <c r="L47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8"/>
        <v/>
      </c>
      <c r="B48" t="str">
        <f t="shared" si="9"/>
        <v/>
      </c>
      <c r="C48" s="12">
        <v>40</v>
      </c>
      <c r="E48" t="str">
        <f>IF(COUNT(N48:AS48)=0,"", COUNT(N48:AS48))</f>
        <v/>
      </c>
      <c r="F48" t="str">
        <f t="shared" si="10"/>
        <v/>
      </c>
      <c r="G48" t="str">
        <f>IFERROR(LARGE((N48:AS48),1),"")</f>
        <v/>
      </c>
      <c r="H48" t="str">
        <f>IFERROR(LARGE((N48:AS48),2),"")</f>
        <v/>
      </c>
      <c r="I48" t="str">
        <f>IFERROR(LARGE((N48:AS48),3),"")</f>
        <v/>
      </c>
      <c r="J48" t="str">
        <f>IFERROR(LARGE((N48:AS48),4),"")</f>
        <v/>
      </c>
      <c r="K48" t="str">
        <f t="shared" si="12"/>
        <v/>
      </c>
      <c r="L48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8"/>
        <v/>
      </c>
      <c r="B49" t="str">
        <f t="shared" si="9"/>
        <v/>
      </c>
      <c r="C49" s="12">
        <v>41</v>
      </c>
      <c r="E49" t="str">
        <f>IF(COUNT(N49:AS49)=0,"", COUNT(N49:AS49))</f>
        <v/>
      </c>
      <c r="F49" t="str">
        <f t="shared" si="10"/>
        <v/>
      </c>
      <c r="G49" t="str">
        <f>IFERROR(LARGE((N49:AS49),1),"")</f>
        <v/>
      </c>
      <c r="H49" t="str">
        <f>IFERROR(LARGE((N49:AS49),2),"")</f>
        <v/>
      </c>
      <c r="I49" t="str">
        <f>IFERROR(LARGE((N49:AS49),3),"")</f>
        <v/>
      </c>
      <c r="J49" t="str">
        <f>IFERROR(LARGE((N49:AS49),4),"")</f>
        <v/>
      </c>
      <c r="K49" t="str">
        <f t="shared" si="12"/>
        <v/>
      </c>
      <c r="L49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8"/>
        <v/>
      </c>
      <c r="B50" t="str">
        <f t="shared" si="9"/>
        <v/>
      </c>
      <c r="C50" s="12">
        <v>42</v>
      </c>
      <c r="E50" t="str">
        <f>IF(COUNT(N50:AS50)=0,"", COUNT(N50:AS50))</f>
        <v/>
      </c>
      <c r="F50" t="str">
        <f t="shared" si="10"/>
        <v/>
      </c>
      <c r="G50" t="str">
        <f>IFERROR(LARGE((N50:AS50),1),"")</f>
        <v/>
      </c>
      <c r="H50" t="str">
        <f>IFERROR(LARGE((N50:AS50),2),"")</f>
        <v/>
      </c>
      <c r="I50" t="str">
        <f>IFERROR(LARGE((N50:AS50),3),"")</f>
        <v/>
      </c>
      <c r="J50" t="str">
        <f>IFERROR(LARGE((N50:AS50),4),"")</f>
        <v/>
      </c>
      <c r="K50" t="str">
        <f t="shared" si="12"/>
        <v/>
      </c>
      <c r="L50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8"/>
        <v/>
      </c>
      <c r="B51" t="str">
        <f t="shared" si="9"/>
        <v/>
      </c>
      <c r="C51" s="12">
        <v>43</v>
      </c>
      <c r="E51" t="str">
        <f>IF(COUNT(N51:AS51)=0,"", COUNT(N51:AS51))</f>
        <v/>
      </c>
      <c r="F51" t="str">
        <f t="shared" si="10"/>
        <v/>
      </c>
      <c r="G51" t="str">
        <f>IFERROR(LARGE((N51:AS51),1),"")</f>
        <v/>
      </c>
      <c r="H51" t="str">
        <f>IFERROR(LARGE((N51:AS51),2),"")</f>
        <v/>
      </c>
      <c r="I51" t="str">
        <f>IFERROR(LARGE((N51:AS51),3),"")</f>
        <v/>
      </c>
      <c r="J51" t="str">
        <f>IFERROR(LARGE((N51:AS51),4),"")</f>
        <v/>
      </c>
      <c r="K51" t="str">
        <f t="shared" si="12"/>
        <v/>
      </c>
      <c r="L51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8"/>
        <v/>
      </c>
      <c r="B52" t="str">
        <f t="shared" si="9"/>
        <v/>
      </c>
      <c r="C52" s="12">
        <v>44</v>
      </c>
      <c r="E52" t="str">
        <f>IF(COUNT(N52:AS52)=0,"", COUNT(N52:AS52))</f>
        <v/>
      </c>
      <c r="F52" t="str">
        <f t="shared" si="10"/>
        <v/>
      </c>
      <c r="G52" t="str">
        <f>IFERROR(LARGE((N52:AS52),1),"")</f>
        <v/>
      </c>
      <c r="H52" t="str">
        <f>IFERROR(LARGE((N52:AS52),2),"")</f>
        <v/>
      </c>
      <c r="I52" t="str">
        <f>IFERROR(LARGE((N52:AS52),3),"")</f>
        <v/>
      </c>
      <c r="J52" t="str">
        <f>IFERROR(LARGE((N52:AS52),4),"")</f>
        <v/>
      </c>
      <c r="K52" t="str">
        <f t="shared" si="12"/>
        <v/>
      </c>
      <c r="L5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8"/>
        <v/>
      </c>
      <c r="B53" t="str">
        <f t="shared" si="9"/>
        <v/>
      </c>
      <c r="C53" s="12">
        <v>45</v>
      </c>
      <c r="E53" t="str">
        <f>IF(COUNT(N53:AS53)=0,"", COUNT(N53:AS53))</f>
        <v/>
      </c>
      <c r="F53" t="str">
        <f t="shared" si="10"/>
        <v/>
      </c>
      <c r="G53" t="str">
        <f>IFERROR(LARGE((N53:AS53),1),"")</f>
        <v/>
      </c>
      <c r="H53" t="str">
        <f>IFERROR(LARGE((N53:AS53),2),"")</f>
        <v/>
      </c>
      <c r="I53" t="str">
        <f>IFERROR(LARGE((N53:AS53),3),"")</f>
        <v/>
      </c>
      <c r="J53" t="str">
        <f>IFERROR(LARGE((N53:AS53),4),"")</f>
        <v/>
      </c>
      <c r="K53" t="str">
        <f t="shared" si="12"/>
        <v/>
      </c>
      <c r="L53" t="str">
        <f t="shared" si="11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8"/>
        <v/>
      </c>
      <c r="B54" t="str">
        <f t="shared" si="9"/>
        <v/>
      </c>
      <c r="C54" s="12">
        <v>46</v>
      </c>
      <c r="E54" t="str">
        <f>IF(COUNT(N54:AS54)=0,"", COUNT(N54:AS54))</f>
        <v/>
      </c>
      <c r="F54" t="str">
        <f t="shared" si="10"/>
        <v/>
      </c>
      <c r="G54" t="str">
        <f>IFERROR(LARGE((N54:AS54),1),"")</f>
        <v/>
      </c>
      <c r="H54" t="str">
        <f>IFERROR(LARGE((N54:AS54),2),"")</f>
        <v/>
      </c>
      <c r="I54" t="str">
        <f>IFERROR(LARGE((N54:AS54),3),"")</f>
        <v/>
      </c>
      <c r="J54" t="str">
        <f>IFERROR(LARGE((N54:AS54),4),"")</f>
        <v/>
      </c>
      <c r="K54" t="str">
        <f t="shared" si="12"/>
        <v/>
      </c>
      <c r="L54" t="str">
        <f t="shared" si="11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8"/>
        <v/>
      </c>
      <c r="B55" t="str">
        <f t="shared" si="9"/>
        <v/>
      </c>
      <c r="C55" s="12">
        <v>47</v>
      </c>
      <c r="E55" t="str">
        <f>IF(COUNT(N55:AS55)=0,"", COUNT(N55:AS55))</f>
        <v/>
      </c>
      <c r="F55" t="str">
        <f t="shared" si="10"/>
        <v/>
      </c>
      <c r="G55" t="str">
        <f>IFERROR(LARGE((N55:AS55),1),"")</f>
        <v/>
      </c>
      <c r="H55" t="str">
        <f>IFERROR(LARGE((N55:AS55),2),"")</f>
        <v/>
      </c>
      <c r="I55" t="str">
        <f>IFERROR(LARGE((N55:AS55),3),"")</f>
        <v/>
      </c>
      <c r="J55" t="str">
        <f>IFERROR(LARGE((N55:AS55),4),"")</f>
        <v/>
      </c>
      <c r="K55" t="str">
        <f t="shared" si="12"/>
        <v/>
      </c>
      <c r="L55" t="str">
        <f t="shared" si="11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8"/>
        <v/>
      </c>
      <c r="B56" t="str">
        <f t="shared" si="9"/>
        <v/>
      </c>
      <c r="C56" s="12">
        <v>48</v>
      </c>
      <c r="E56" t="str">
        <f>IF(COUNT(N56:AS56)=0,"", COUNT(N56:AS56))</f>
        <v/>
      </c>
      <c r="F56" t="str">
        <f t="shared" si="10"/>
        <v/>
      </c>
      <c r="G56" t="str">
        <f>IFERROR(LARGE((N56:AS56),1),"")</f>
        <v/>
      </c>
      <c r="H56" t="str">
        <f>IFERROR(LARGE((N56:AS56),2),"")</f>
        <v/>
      </c>
      <c r="I56" t="str">
        <f>IFERROR(LARGE((N56:AS56),3),"")</f>
        <v/>
      </c>
      <c r="J56" t="str">
        <f>IFERROR(LARGE((N56:AS56),4),"")</f>
        <v/>
      </c>
      <c r="K56" t="str">
        <f t="shared" si="12"/>
        <v/>
      </c>
      <c r="L56" t="str">
        <f t="shared" si="11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8"/>
        <v/>
      </c>
      <c r="B57" t="str">
        <f t="shared" si="9"/>
        <v/>
      </c>
      <c r="C57" s="12">
        <v>49</v>
      </c>
      <c r="E57" t="str">
        <f>IF(COUNT(N57:AS57)=0,"", COUNT(N57:AS57))</f>
        <v/>
      </c>
      <c r="F57" t="str">
        <f t="shared" si="10"/>
        <v/>
      </c>
      <c r="G57" t="str">
        <f>IFERROR(LARGE((N57:AS57),1),"")</f>
        <v/>
      </c>
      <c r="H57" t="str">
        <f>IFERROR(LARGE((N57:AS57),2),"")</f>
        <v/>
      </c>
      <c r="I57" t="str">
        <f>IFERROR(LARGE((N57:AS57),3),"")</f>
        <v/>
      </c>
      <c r="J57" t="str">
        <f>IFERROR(LARGE((N57:AS57),4),"")</f>
        <v/>
      </c>
      <c r="K57" t="str">
        <f t="shared" si="12"/>
        <v/>
      </c>
      <c r="L57" t="str">
        <f t="shared" si="11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8"/>
        <v/>
      </c>
      <c r="B58" t="str">
        <f t="shared" si="9"/>
        <v/>
      </c>
      <c r="C58" s="12">
        <v>50</v>
      </c>
      <c r="E58" t="str">
        <f>IF(COUNT(N58:AS58)=0,"", COUNT(N58:AS58))</f>
        <v/>
      </c>
      <c r="F58" t="str">
        <f t="shared" si="10"/>
        <v/>
      </c>
      <c r="G58" t="str">
        <f>IFERROR(LARGE((N58:AS58),1),"")</f>
        <v/>
      </c>
      <c r="H58" t="str">
        <f>IFERROR(LARGE((N58:AS58),2),"")</f>
        <v/>
      </c>
      <c r="I58" t="str">
        <f>IFERROR(LARGE((N58:AS58),3),"")</f>
        <v/>
      </c>
      <c r="J58" t="str">
        <f>IFERROR(LARGE((N58:AS58),4),"")</f>
        <v/>
      </c>
      <c r="K58" t="str">
        <f t="shared" si="12"/>
        <v/>
      </c>
      <c r="L58" t="str">
        <f t="shared" si="11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8"/>
        <v/>
      </c>
      <c r="B59" t="str">
        <f t="shared" si="9"/>
        <v/>
      </c>
      <c r="C59" s="12">
        <v>51</v>
      </c>
      <c r="E59" t="str">
        <f>IF(COUNT(N59:AS59)=0,"", COUNT(N59:AS59))</f>
        <v/>
      </c>
      <c r="F59" t="str">
        <f t="shared" si="10"/>
        <v/>
      </c>
      <c r="G59" t="str">
        <f>IFERROR(LARGE((N59:AS59),1),"")</f>
        <v/>
      </c>
      <c r="H59" t="str">
        <f>IFERROR(LARGE((N59:AS59),2),"")</f>
        <v/>
      </c>
      <c r="I59" t="str">
        <f>IFERROR(LARGE((N59:AS59),3),"")</f>
        <v/>
      </c>
      <c r="J59" t="str">
        <f>IFERROR(LARGE((N59:AS59),4),"")</f>
        <v/>
      </c>
      <c r="K59" t="str">
        <f t="shared" si="12"/>
        <v/>
      </c>
      <c r="L59" t="str">
        <f t="shared" si="11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8"/>
        <v/>
      </c>
      <c r="B60" t="str">
        <f t="shared" si="9"/>
        <v/>
      </c>
      <c r="C60" s="12">
        <v>52</v>
      </c>
      <c r="E60" t="str">
        <f>IF(COUNT(N60:AS60)=0,"", COUNT(N60:AS60))</f>
        <v/>
      </c>
      <c r="F60" t="str">
        <f t="shared" si="10"/>
        <v/>
      </c>
      <c r="G60" t="str">
        <f>IFERROR(LARGE((N60:AS60),1),"")</f>
        <v/>
      </c>
      <c r="H60" t="str">
        <f>IFERROR(LARGE((N60:AS60),2),"")</f>
        <v/>
      </c>
      <c r="I60" t="str">
        <f>IFERROR(LARGE((N60:AS60),3),"")</f>
        <v/>
      </c>
      <c r="J60" t="str">
        <f>IFERROR(LARGE((N60:AS60),4),"")</f>
        <v/>
      </c>
      <c r="K60" t="str">
        <f t="shared" si="12"/>
        <v/>
      </c>
      <c r="L60" t="str">
        <f t="shared" si="11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8"/>
        <v/>
      </c>
      <c r="B61" t="str">
        <f t="shared" si="9"/>
        <v/>
      </c>
      <c r="C61" s="12">
        <v>53</v>
      </c>
      <c r="E61" t="str">
        <f>IF(COUNT(N61:AS61)=0,"", COUNT(N61:AS61))</f>
        <v/>
      </c>
      <c r="F61" t="str">
        <f t="shared" si="10"/>
        <v/>
      </c>
      <c r="G61" t="str">
        <f>IFERROR(LARGE((N61:AS61),1),"")</f>
        <v/>
      </c>
      <c r="H61" t="str">
        <f>IFERROR(LARGE((N61:AS61),2),"")</f>
        <v/>
      </c>
      <c r="I61" t="str">
        <f>IFERROR(LARGE((N61:AS61),3),"")</f>
        <v/>
      </c>
      <c r="J61" t="str">
        <f>IFERROR(LARGE((N61:AS61),4),"")</f>
        <v/>
      </c>
      <c r="K61" t="str">
        <f t="shared" si="12"/>
        <v/>
      </c>
      <c r="L61" t="str">
        <f t="shared" si="11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8"/>
        <v/>
      </c>
      <c r="B62" t="str">
        <f t="shared" si="9"/>
        <v/>
      </c>
      <c r="C62" s="12">
        <v>54</v>
      </c>
      <c r="E62" t="str">
        <f>IF(COUNT(N62:AS62)=0,"", COUNT(N62:AS62))</f>
        <v/>
      </c>
      <c r="F62" t="str">
        <f t="shared" si="10"/>
        <v/>
      </c>
      <c r="G62" t="str">
        <f>IFERROR(LARGE((N62:AS62),1),"")</f>
        <v/>
      </c>
      <c r="H62" t="str">
        <f>IFERROR(LARGE((N62:AS62),2),"")</f>
        <v/>
      </c>
      <c r="I62" t="str">
        <f>IFERROR(LARGE((N62:AS62),3),"")</f>
        <v/>
      </c>
      <c r="J62" t="str">
        <f>IFERROR(LARGE((N62:AS62),4),"")</f>
        <v/>
      </c>
      <c r="K62" t="str">
        <f t="shared" si="12"/>
        <v/>
      </c>
      <c r="L62" t="str">
        <f t="shared" si="11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8"/>
        <v/>
      </c>
      <c r="B63" t="str">
        <f t="shared" si="9"/>
        <v/>
      </c>
      <c r="C63" s="12">
        <v>55</v>
      </c>
      <c r="E63" t="str">
        <f>IF(COUNT(N63:AS63)=0,"", COUNT(N63:AS63))</f>
        <v/>
      </c>
      <c r="F63" t="str">
        <f t="shared" si="10"/>
        <v/>
      </c>
      <c r="G63" t="str">
        <f>IFERROR(LARGE((N63:AS63),1),"")</f>
        <v/>
      </c>
      <c r="H63" t="str">
        <f>IFERROR(LARGE((N63:AS63),2),"")</f>
        <v/>
      </c>
      <c r="I63" t="str">
        <f>IFERROR(LARGE((N63:AS63),3),"")</f>
        <v/>
      </c>
      <c r="J63" t="str">
        <f>IFERROR(LARGE((N63:AS63),4),"")</f>
        <v/>
      </c>
      <c r="K63" t="str">
        <f t="shared" si="12"/>
        <v/>
      </c>
      <c r="L63" t="str">
        <f t="shared" si="11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8"/>
        <v/>
      </c>
      <c r="B64" t="str">
        <f t="shared" si="9"/>
        <v/>
      </c>
      <c r="C64" s="12">
        <v>56</v>
      </c>
      <c r="E64" t="str">
        <f>IF(COUNT(N64:AS64)=0,"", COUNT(N64:AS64))</f>
        <v/>
      </c>
      <c r="F64" t="str">
        <f t="shared" si="10"/>
        <v/>
      </c>
      <c r="G64" t="str">
        <f>IFERROR(LARGE((N64:AS64),1),"")</f>
        <v/>
      </c>
      <c r="H64" t="str">
        <f>IFERROR(LARGE((N64:AS64),2),"")</f>
        <v/>
      </c>
      <c r="I64" t="str">
        <f>IFERROR(LARGE((N64:AS64),3),"")</f>
        <v/>
      </c>
      <c r="J64" t="str">
        <f>IFERROR(LARGE((N64:AS64),4),"")</f>
        <v/>
      </c>
      <c r="K64" t="str">
        <f t="shared" si="12"/>
        <v/>
      </c>
      <c r="L64" t="str">
        <f t="shared" si="11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8"/>
        <v/>
      </c>
      <c r="B65" t="str">
        <f t="shared" si="9"/>
        <v/>
      </c>
      <c r="C65" s="12">
        <v>57</v>
      </c>
      <c r="E65" t="str">
        <f>IF(COUNT(N65:AS65)=0,"", COUNT(N65:AS65))</f>
        <v/>
      </c>
      <c r="F65" t="str">
        <f t="shared" si="10"/>
        <v/>
      </c>
      <c r="G65" t="str">
        <f>IFERROR(LARGE((N65:AS65),1),"")</f>
        <v/>
      </c>
      <c r="H65" t="str">
        <f>IFERROR(LARGE((N65:AS65),2),"")</f>
        <v/>
      </c>
      <c r="I65" t="str">
        <f>IFERROR(LARGE((N65:AS65),3),"")</f>
        <v/>
      </c>
      <c r="J65" t="str">
        <f>IFERROR(LARGE((N65:AS65),4),"")</f>
        <v/>
      </c>
      <c r="K65" t="str">
        <f t="shared" si="12"/>
        <v/>
      </c>
      <c r="L65" t="str">
        <f t="shared" si="11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8"/>
        <v/>
      </c>
      <c r="B66" t="str">
        <f t="shared" si="9"/>
        <v/>
      </c>
      <c r="C66" s="12">
        <v>58</v>
      </c>
      <c r="E66" t="str">
        <f>IF(COUNT(N66:AS66)=0,"", COUNT(N66:AS66))</f>
        <v/>
      </c>
      <c r="F66" t="str">
        <f t="shared" si="10"/>
        <v/>
      </c>
      <c r="G66" t="str">
        <f>IFERROR(LARGE((N66:AS66),1),"")</f>
        <v/>
      </c>
      <c r="H66" t="str">
        <f>IFERROR(LARGE((N66:AS66),2),"")</f>
        <v/>
      </c>
      <c r="I66" t="str">
        <f>IFERROR(LARGE((N66:AS66),3),"")</f>
        <v/>
      </c>
      <c r="J66" t="str">
        <f>IFERROR(LARGE((N66:AS66),4),"")</f>
        <v/>
      </c>
      <c r="K66" t="str">
        <f t="shared" si="12"/>
        <v/>
      </c>
      <c r="L66" t="str">
        <f t="shared" si="11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8"/>
        <v/>
      </c>
      <c r="B67" t="str">
        <f t="shared" si="9"/>
        <v/>
      </c>
      <c r="C67" s="12">
        <v>59</v>
      </c>
      <c r="E67" t="str">
        <f>IF(COUNT(N67:AS67)=0,"", COUNT(N67:AS67))</f>
        <v/>
      </c>
      <c r="F67" t="str">
        <f t="shared" si="10"/>
        <v/>
      </c>
      <c r="G67" t="str">
        <f>IFERROR(LARGE((N67:AS67),1),"")</f>
        <v/>
      </c>
      <c r="H67" t="str">
        <f>IFERROR(LARGE((N67:AS67),2),"")</f>
        <v/>
      </c>
      <c r="I67" t="str">
        <f>IFERROR(LARGE((N67:AS67),3),"")</f>
        <v/>
      </c>
      <c r="J67" t="str">
        <f>IFERROR(LARGE((N67:AS67),4),"")</f>
        <v/>
      </c>
      <c r="K67" t="str">
        <f t="shared" si="12"/>
        <v/>
      </c>
      <c r="L67" t="str">
        <f t="shared" si="11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8"/>
        <v/>
      </c>
      <c r="B68" t="str">
        <f t="shared" si="9"/>
        <v/>
      </c>
      <c r="C68" s="12">
        <v>60</v>
      </c>
      <c r="E68" t="str">
        <f>IF(COUNT(N68:AS68)=0,"", COUNT(N68:AS68))</f>
        <v/>
      </c>
      <c r="F68" t="str">
        <f t="shared" si="10"/>
        <v/>
      </c>
      <c r="G68" t="str">
        <f>IFERROR(LARGE((N68:AS68),1),"")</f>
        <v/>
      </c>
      <c r="H68" t="str">
        <f>IFERROR(LARGE((N68:AS68),2),"")</f>
        <v/>
      </c>
      <c r="I68" t="str">
        <f>IFERROR(LARGE((N68:AS68),3),"")</f>
        <v/>
      </c>
      <c r="J68" t="str">
        <f>IFERROR(LARGE((N68:AS68),4),"")</f>
        <v/>
      </c>
      <c r="K68" t="str">
        <f t="shared" si="12"/>
        <v/>
      </c>
      <c r="L68" t="str">
        <f t="shared" si="11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632.34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Scores'!D22="","",'Men''s Air Rifle Scores'!D22)</f>
        <v>Lucas Kozeniesky</v>
      </c>
      <c r="E20" s="9">
        <f>'Men''s Air Rifle Scores'!F22</f>
        <v>5</v>
      </c>
      <c r="F20" s="65">
        <f>'Men''s Air Rifle Scores'!L22</f>
        <v>629.9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630.14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Scores'!D33="","",'Women''s Air Rifle Scores'!D33)</f>
        <v>Mackenzie Kring</v>
      </c>
      <c r="K21" s="11"/>
      <c r="L21" s="9">
        <f>'Women''s Air Rifle Scores'!F33</f>
        <v>5</v>
      </c>
      <c r="M21" s="65">
        <f>'Women''s Air Rifle Scores'!L33</f>
        <v>629.66000000000008</v>
      </c>
    </row>
    <row r="22" spans="2:13" x14ac:dyDescent="0.35">
      <c r="B22" s="12">
        <v>5</v>
      </c>
      <c r="C22" s="90" t="str">
        <f>IF('Men''s Air Rifle Scores'!D23="","",'Men''s Air Rifle Scores'!D23)</f>
        <v>Griffin Lake</v>
      </c>
      <c r="D22" s="89"/>
      <c r="E22" s="91">
        <f>'Men''s Air Rifle Scores'!F23</f>
        <v>5</v>
      </c>
      <c r="F22" s="92">
        <f>'Men''s Air Rifle Scores'!L23</f>
        <v>629.74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629.6</v>
      </c>
    </row>
    <row r="23" spans="2:13" x14ac:dyDescent="0.35">
      <c r="B23" s="12">
        <v>6</v>
      </c>
      <c r="C23" s="90" t="str">
        <f>IF('Men''s Air Rifle Scores'!D29="","",'Men''s Air Rifle Scores'!D29)</f>
        <v>Ivan Roe</v>
      </c>
      <c r="D23" s="89"/>
      <c r="E23" s="91">
        <f>'Men''s Air Rifle Scores'!F29</f>
        <v>5</v>
      </c>
      <c r="F23" s="92">
        <f>'Men''s Air Rifle Scores'!L29</f>
        <v>629.46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90" t="str">
        <f>IF('Men''s Air Rifle Scores'!D32="","",'Men''s Air Rifle Scores'!D32)</f>
        <v>Tim Sherry</v>
      </c>
      <c r="D24" s="89"/>
      <c r="E24" s="91">
        <f>'Men''s Air Rifle Scores'!F32</f>
        <v>5</v>
      </c>
      <c r="F24" s="92">
        <f>'Men''s Air Rifle Scores'!L32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627.8599999999999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Scores'!D42="","",'Women''s Air Rifle Scores'!D42)</f>
        <v>Elizabeth Probst</v>
      </c>
      <c r="K30" s="11"/>
      <c r="L30" s="9">
        <f>'Women''s Air Rifle Scores'!F42</f>
        <v>5</v>
      </c>
      <c r="M30" s="65">
        <f>'Women''s Air Rifle Scores'!L42</f>
        <v>625.91999999999996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Scores'!D57="","",'Women''s Air Rifle Scores'!D57)</f>
        <v>Gabriela Zych</v>
      </c>
      <c r="K31" s="11"/>
      <c r="L31" s="9">
        <f>'Women''s Air Rifle Scores'!F57</f>
        <v>5</v>
      </c>
      <c r="M31" s="65">
        <f>'Women''s Air Rifle Scores'!L57</f>
        <v>625.83999999999992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Scores'!D21="","",'Women''s Air Rifle Scores'!D21)</f>
        <v>Bremen Butler</v>
      </c>
      <c r="K32" s="11"/>
      <c r="L32" s="9">
        <f>'Women''s Air Rifle Scores'!F21</f>
        <v>5</v>
      </c>
      <c r="M32" s="65">
        <f>'Women''s Air Rifle Scores'!L21</f>
        <v>625.72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Scores'!D29="","",'Women''s Air Rifle Scores'!D29)</f>
        <v>Jeanne Haverhill</v>
      </c>
      <c r="K33" s="11"/>
      <c r="L33" s="9">
        <f>'Women''s Air Rifle Scores'!F29</f>
        <v>5</v>
      </c>
      <c r="M33" s="65">
        <f>'Women''s Air Rifle Scores'!L29</f>
        <v>625.6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Scores'!D15="","",'Women''s Air Rifle Scores'!D15)</f>
        <v>Isabella Baldwin</v>
      </c>
      <c r="K34" s="11"/>
      <c r="L34" s="9">
        <f>'Women''s Air Rifle Scores'!F15</f>
        <v>5</v>
      </c>
      <c r="M34" s="65">
        <f>'Women''s Air Rifle Scores'!L15</f>
        <v>625.45999999999992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Scores'!D35="","",'Women''s Air Rifle Scores'!D35)</f>
        <v>Victoria Leppert</v>
      </c>
      <c r="K45" s="11"/>
      <c r="L45" s="9">
        <f>'Women''s Air Rifle Scores'!F35</f>
        <v>1</v>
      </c>
      <c r="M45" s="65">
        <f>'Women''s Air Rifle Scores'!L35</f>
        <v>628.79999999999995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Scores'!D43="","",'Women''s Air Rifle Scores'!D43)</f>
        <v>Emma Rhode</v>
      </c>
      <c r="K46" s="11"/>
      <c r="L46" s="9">
        <f>'Women''s Air Rifle Scores'!F43</f>
        <v>4</v>
      </c>
      <c r="M46" s="65">
        <f>'Women''s Air Rifle Scores'!L43</f>
        <v>627.72499999999991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Scores'!D23="","",'Women''s Air Rifle Scores'!D23)</f>
        <v>Rachael Charles</v>
      </c>
      <c r="K47" s="11"/>
      <c r="L47" s="9">
        <f>'Women''s Air Rifle Scores'!F23</f>
        <v>1</v>
      </c>
      <c r="M47" s="65">
        <f>'Women''s Air Rifle Scores'!L23</f>
        <v>627.70000000000005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Scores'!D31="","",'Women''s Air Rifle Scores'!D31)</f>
        <v>Lauren Hurley</v>
      </c>
      <c r="K48" s="11"/>
      <c r="L48" s="9">
        <f>'Women''s Air Rifle Scores'!F31</f>
        <v>1</v>
      </c>
      <c r="M48" s="65">
        <f>'Women''s Air Rifle Scores'!L31</f>
        <v>627.4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Scores'!D41="","",'Women''s Air Rifle Scores'!D41)</f>
        <v>Natalie Perrin</v>
      </c>
      <c r="K49" s="11"/>
      <c r="L49" s="9">
        <f>'Women''s Air Rifle Scores'!F41</f>
        <v>1</v>
      </c>
      <c r="M49" s="65">
        <f>'Women''s Air Rifle Scores'!L41</f>
        <v>626.5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Marley Bowden</v>
      </c>
      <c r="K50" s="11"/>
      <c r="L50" s="9">
        <f>'Women''s Air Rifle Scores'!F19</f>
        <v>3</v>
      </c>
      <c r="M50" s="65">
        <f>'Women''s Air Rifle Scores'!L19</f>
        <v>626.4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Scores'!D54="","",'Women''s Air Rifle Scores'!D54)</f>
        <v>Anne White</v>
      </c>
      <c r="K51" s="11"/>
      <c r="L51" s="9">
        <f>'Women''s Air Rifle Scores'!F54</f>
        <v>2</v>
      </c>
      <c r="M51" s="65">
        <f>'Women''s Air Rifle Scores'!L54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Scores'!D51="","",'Women''s Air Rifle Scores'!D51)</f>
        <v>Devin Wagner</v>
      </c>
      <c r="K54" s="11"/>
      <c r="L54" s="9">
        <f>'Women''s Air Rifle Scores'!F51</f>
        <v>3</v>
      </c>
      <c r="M54" s="65">
        <f>'Women''s Air Rifle Scores'!L51</f>
        <v>624.86666666666667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3</v>
      </c>
      <c r="M58" s="65">
        <f>'Women''s Air Rifle Scores'!L40</f>
        <v>619.9666666666667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4">
    <sortCondition descending="1" ref="M18:M44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51" priority="9" stopIfTrue="1">
      <formula>AND($B18&lt;=5,$F18&gt;=$E$11)</formula>
    </cfRule>
    <cfRule type="expression" dxfId="50" priority="10">
      <formula>AND($F18&gt;=$E$12,$F18&lt;$E$11)</formula>
    </cfRule>
  </conditionalFormatting>
  <conditionalFormatting sqref="C18:F25 C27:F27 C29:F55">
    <cfRule type="expression" dxfId="49" priority="6" stopIfTrue="1">
      <formula>$F18=""</formula>
    </cfRule>
    <cfRule type="expression" dxfId="48" priority="7" stopIfTrue="1">
      <formula>$E18&lt;5</formula>
    </cfRule>
    <cfRule type="expression" dxfId="47" priority="8" stopIfTrue="1">
      <formula>$F18&lt;$E$12</formula>
    </cfRule>
  </conditionalFormatting>
  <conditionalFormatting sqref="J18:M27 J29:M82">
    <cfRule type="expression" dxfId="46" priority="510" stopIfTrue="1">
      <formula>$M18=""</formula>
    </cfRule>
    <cfRule type="expression" dxfId="45" priority="511" stopIfTrue="1">
      <formula>$L18&lt;5</formula>
    </cfRule>
    <cfRule type="expression" dxfId="44" priority="512" stopIfTrue="1">
      <formula>$M18&lt;$L$12</formula>
    </cfRule>
    <cfRule type="expression" dxfId="43" priority="513" stopIfTrue="1">
      <formula>AND($I18&lt;=5,$M18&gt;=$L$11)</formula>
    </cfRule>
    <cfRule type="expression" dxfId="42" priority="514">
      <formula>$M18&gt;=$L$12</formula>
    </cfRule>
  </conditionalFormatting>
  <conditionalFormatting sqref="C37:F38">
    <cfRule type="expression" dxfId="41" priority="875" stopIfTrue="1">
      <formula>AND($B39&lt;=5,$F37&gt;=$E$11)</formula>
    </cfRule>
    <cfRule type="expression" dxfId="40" priority="876">
      <formula>AND($F37&gt;=$E$12,$F37&lt;$E$11)</formula>
    </cfRule>
  </conditionalFormatting>
  <conditionalFormatting sqref="C39:F55">
    <cfRule type="expression" dxfId="39" priority="910" stopIfTrue="1">
      <formula>AND($B42&lt;=5,$F39&gt;=$E$11)</formula>
    </cfRule>
    <cfRule type="expression" dxfId="38" priority="911">
      <formula>AND($F39&gt;=$E$12,$F39&lt;$E$11)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586.79999999999995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585.20000000000005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584.6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Scores'!D28="","",'Men''s Smallbore Scores'!D28)</f>
        <v>Patrick Sunderman</v>
      </c>
      <c r="D24" s="11"/>
      <c r="E24" s="9">
        <f>'Men''s Smallbore Scores'!F28</f>
        <v>5</v>
      </c>
      <c r="F24" s="65">
        <f>'Men''s Smallbore Scores'!L28</f>
        <v>587.20000000000005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Scores'!D27="","",'Men''s Smallbore Scores'!D27)</f>
        <v>Tim Sherry</v>
      </c>
      <c r="D25" s="11"/>
      <c r="E25" s="9">
        <f>'Men''s Smallbore Scores'!F27</f>
        <v>5</v>
      </c>
      <c r="F25" s="65">
        <f>'Men''s Smallbore Scores'!L27</f>
        <v>586.79999999999995</v>
      </c>
      <c r="I25" s="12">
        <v>8</v>
      </c>
      <c r="J25" s="11" t="str">
        <f>IF('Women''s Smallbore Scores'!D33="","",'Women''s Smallbore Scores'!D33)</f>
        <v>Emme Walrath</v>
      </c>
      <c r="K25" s="11"/>
      <c r="L25" s="9">
        <f>'Women''s Smallbore Scores'!F33</f>
        <v>5</v>
      </c>
      <c r="M25" s="65">
        <f>'Women''s Smallbore Scores'!L33</f>
        <v>583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Scores'!D23="","",'Men''s Smallbore Scores'!D23)</f>
        <v>Jack Ogoreuc</v>
      </c>
      <c r="D32" s="11"/>
      <c r="E32" s="9">
        <f>'Men''s Smallbore Scores'!F23</f>
        <v>5</v>
      </c>
      <c r="F32" s="65">
        <f>'Men''s Smallbore Scores'!L23</f>
        <v>577.6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Scores'!D18="","",'Men''s Smallbore Scores'!D18)</f>
        <v>Jason Dardas</v>
      </c>
      <c r="D33" s="11"/>
      <c r="E33" s="9">
        <f>'Men''s Smallbore Scores'!F18</f>
        <v>4</v>
      </c>
      <c r="F33" s="65">
        <f>'Men''s Smallbore Scores'!L18</f>
        <v>581.5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7" priority="6" stopIfTrue="1">
      <formula>$F18=""</formula>
    </cfRule>
    <cfRule type="expression" dxfId="36" priority="7" stopIfTrue="1">
      <formula>$E18&lt;5</formula>
    </cfRule>
    <cfRule type="expression" dxfId="35" priority="8" stopIfTrue="1">
      <formula>$F18&lt;$E$12</formula>
    </cfRule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J18:M38">
    <cfRule type="expression" dxfId="32" priority="4" stopIfTrue="1">
      <formula>AND($I18&lt;=5,$M18&gt;=$L$11)</formula>
    </cfRule>
    <cfRule type="expression" dxfId="31" priority="5">
      <formula>AND($M18&gt;=$L$12,$M18&lt;$L$11)</formula>
    </cfRule>
  </conditionalFormatting>
  <conditionalFormatting sqref="J18:M72">
    <cfRule type="expression" dxfId="30" priority="1" stopIfTrue="1">
      <formula>$M18=""</formula>
    </cfRule>
    <cfRule type="expression" dxfId="29" priority="2" stopIfTrue="1">
      <formula>$L18&lt;5</formula>
    </cfRule>
    <cfRule type="expression" dxfId="28" priority="3" stopIfTrue="1">
      <formula>$M18&lt;$L$12</formula>
    </cfRule>
  </conditionalFormatting>
  <conditionalFormatting sqref="J39:M72">
    <cfRule type="expression" dxfId="27" priority="855" stopIfTrue="1">
      <formula>AND($I41&lt;=5,$M39&gt;=$L$11)</formula>
    </cfRule>
    <cfRule type="expression" dxfId="26" priority="856">
      <formula>AND($M39&gt;=$L$12,$M39&lt;$L$11)</formula>
    </cfRule>
  </conditionalFormatting>
  <conditionalFormatting sqref="C35:F48">
    <cfRule type="expression" dxfId="25" priority="972" stopIfTrue="1">
      <formula>$F35=""</formula>
    </cfRule>
    <cfRule type="expression" dxfId="24" priority="973" stopIfTrue="1">
      <formula>$E35&lt;5</formula>
    </cfRule>
    <cfRule type="expression" dxfId="23" priority="974" stopIfTrue="1">
      <formula>$F35&lt;$E$12</formula>
    </cfRule>
    <cfRule type="expression" dxfId="22" priority="975" stopIfTrue="1">
      <formula>AND($B38&lt;=5,$F35&gt;=$E$11)</formula>
    </cfRule>
    <cfRule type="expression" dxfId="21" priority="976">
      <formula>AND($F35&gt;=$E$12,$F35&lt;$E$11)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198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4" t="s">
        <v>10</v>
      </c>
      <c r="D16" s="135"/>
      <c r="E16" s="47" t="s">
        <v>14</v>
      </c>
      <c r="G16" s="109" t="s">
        <v>26</v>
      </c>
      <c r="H16" s="134" t="s">
        <v>10</v>
      </c>
      <c r="I16" s="135"/>
      <c r="J16" s="47" t="s">
        <v>14</v>
      </c>
      <c r="L16" s="109" t="s">
        <v>26</v>
      </c>
      <c r="M16" s="134" t="s">
        <v>10</v>
      </c>
      <c r="N16" s="135"/>
      <c r="O16" s="47" t="s">
        <v>14</v>
      </c>
      <c r="Q16" s="109" t="s">
        <v>26</v>
      </c>
      <c r="R16" s="134" t="s">
        <v>10</v>
      </c>
      <c r="S16" s="135"/>
      <c r="T16" s="47" t="s">
        <v>14</v>
      </c>
    </row>
    <row r="17" spans="2:20" ht="15" thickBot="1" x14ac:dyDescent="0.4">
      <c r="B17" s="111"/>
      <c r="C17" s="136"/>
      <c r="D17" s="137"/>
      <c r="E17" s="48" t="s">
        <v>13</v>
      </c>
      <c r="G17" s="111"/>
      <c r="H17" s="136"/>
      <c r="I17" s="137"/>
      <c r="J17" s="48" t="s">
        <v>13</v>
      </c>
      <c r="L17" s="111"/>
      <c r="M17" s="136"/>
      <c r="N17" s="137"/>
      <c r="O17" s="48" t="s">
        <v>13</v>
      </c>
      <c r="Q17" s="111"/>
      <c r="R17" s="136"/>
      <c r="S17" s="137"/>
      <c r="T17" s="48" t="s">
        <v>13</v>
      </c>
    </row>
    <row r="18" spans="2:20" x14ac:dyDescent="0.35">
      <c r="B18" s="44">
        <v>1</v>
      </c>
      <c r="C18" s="132" t="str">
        <f>'Air Rifle Ranking'!C18</f>
        <v>Peter Fiori</v>
      </c>
      <c r="D18" s="133"/>
      <c r="E18" s="66">
        <f>'Air Rifle Ranking'!F18</f>
        <v>632.34</v>
      </c>
      <c r="G18" s="45">
        <v>1</v>
      </c>
      <c r="H18" s="117" t="str">
        <f>'Air Rifle Ranking'!J18</f>
        <v>Mary Tucker</v>
      </c>
      <c r="I18" s="117"/>
      <c r="J18" s="67">
        <f>'Air Rifle Ranking'!M18</f>
        <v>632.5200000000001</v>
      </c>
      <c r="K18" s="9"/>
      <c r="L18" s="44">
        <v>1</v>
      </c>
      <c r="M18" s="119" t="str">
        <f>'Smallbore Ranking'!C18</f>
        <v>Jared Eddy</v>
      </c>
      <c r="N18" s="120"/>
      <c r="O18" s="76">
        <f>'Smallbore Ranking'!F18</f>
        <v>592.20000000000005</v>
      </c>
      <c r="Q18" s="44">
        <v>1</v>
      </c>
      <c r="R18" s="119" t="str">
        <f>'Smallbore Ranking'!J18</f>
        <v>Sagen Maddalena</v>
      </c>
      <c r="S18" s="120"/>
      <c r="T18" s="76">
        <f>'Smallbore Ranking'!M18</f>
        <v>592.6</v>
      </c>
    </row>
    <row r="19" spans="2:20" x14ac:dyDescent="0.35">
      <c r="B19" s="45">
        <v>2</v>
      </c>
      <c r="C19" s="123" t="str">
        <f>'Air Rifle Ranking'!C19</f>
        <v>Braden Peiser</v>
      </c>
      <c r="D19" s="124"/>
      <c r="E19" s="67">
        <f>'Air Rifle Ranking'!F19</f>
        <v>631.36</v>
      </c>
      <c r="G19" s="45">
        <v>2</v>
      </c>
      <c r="H19" s="117" t="str">
        <f>'Air Rifle Ranking'!J19</f>
        <v>Makenzie Larson</v>
      </c>
      <c r="I19" s="117"/>
      <c r="J19" s="67">
        <f>'Air Rifle Ranking'!M19</f>
        <v>631.04000000000008</v>
      </c>
      <c r="K19" s="9"/>
      <c r="L19" s="45">
        <v>2</v>
      </c>
      <c r="M19" s="121" t="str">
        <f>'Smallbore Ranking'!C19</f>
        <v>Ivan Roe</v>
      </c>
      <c r="N19" s="122"/>
      <c r="O19" s="68">
        <f>'Smallbore Ranking'!F19</f>
        <v>591.79999999999995</v>
      </c>
      <c r="Q19" s="45">
        <v>2</v>
      </c>
      <c r="R19" s="117" t="str">
        <f>'Smallbore Ranking'!J19</f>
        <v>Mary Tucker</v>
      </c>
      <c r="S19" s="117"/>
      <c r="T19" s="67">
        <f>'Smallbore Ranking'!M19</f>
        <v>591</v>
      </c>
    </row>
    <row r="20" spans="2:20" x14ac:dyDescent="0.35">
      <c r="B20" s="45">
        <v>3</v>
      </c>
      <c r="C20" s="123" t="str">
        <f>'Air Rifle Ranking'!C20</f>
        <v>Lucas Kozeniesky</v>
      </c>
      <c r="D20" s="124"/>
      <c r="E20" s="67">
        <f>'Air Rifle Ranking'!F20</f>
        <v>629.9</v>
      </c>
      <c r="G20" s="45">
        <v>3</v>
      </c>
      <c r="H20" s="117" t="str">
        <f>'Air Rifle Ranking'!J20</f>
        <v>Katie Zaun</v>
      </c>
      <c r="I20" s="117"/>
      <c r="J20" s="67">
        <f>'Air Rifle Ranking'!M20</f>
        <v>630.14</v>
      </c>
      <c r="K20" s="9"/>
      <c r="L20" s="45">
        <v>3</v>
      </c>
      <c r="M20" s="123" t="str">
        <f>'Smallbore Ranking'!C20</f>
        <v>Peter Fiori</v>
      </c>
      <c r="N20" s="124"/>
      <c r="O20" s="67">
        <f>'Smallbore Ranking'!F20</f>
        <v>591.79999999999995</v>
      </c>
      <c r="Q20" s="45">
        <v>3</v>
      </c>
      <c r="R20" s="117" t="str">
        <f>'Smallbore Ranking'!J20</f>
        <v>Cecelia Ossi</v>
      </c>
      <c r="S20" s="117"/>
      <c r="T20" s="67">
        <f>'Smallbore Ranking'!M20</f>
        <v>586.79999999999995</v>
      </c>
    </row>
    <row r="21" spans="2:20" x14ac:dyDescent="0.35">
      <c r="B21" s="45">
        <v>4</v>
      </c>
      <c r="C21" s="121" t="str">
        <f>'Air Rifle Ranking'!C21</f>
        <v>Gavin Barnick</v>
      </c>
      <c r="D21" s="122"/>
      <c r="E21" s="68">
        <f>'Air Rifle Ranking'!F21</f>
        <v>629.86</v>
      </c>
      <c r="G21" s="45">
        <v>4</v>
      </c>
      <c r="H21" s="117" t="str">
        <f>'Air Rifle Ranking'!J21</f>
        <v>Mackenzie Kring</v>
      </c>
      <c r="I21" s="117"/>
      <c r="J21" s="67">
        <f>'Air Rifle Ranking'!M21</f>
        <v>629.66000000000008</v>
      </c>
      <c r="K21" s="9"/>
      <c r="L21" s="45">
        <v>4</v>
      </c>
      <c r="M21" s="130" t="str">
        <f>'Smallbore Ranking'!C21</f>
        <v>Braden Peiser</v>
      </c>
      <c r="N21" s="131"/>
      <c r="O21" s="88">
        <f>'Smallbore Ranking'!F21</f>
        <v>591.4</v>
      </c>
      <c r="Q21" s="45">
        <v>4</v>
      </c>
      <c r="R21" s="117" t="str">
        <f>'Smallbore Ranking'!J21</f>
        <v>Katie Zaun</v>
      </c>
      <c r="S21" s="117"/>
      <c r="T21" s="67">
        <f>'Smallbore Ranking'!M21</f>
        <v>585.20000000000005</v>
      </c>
    </row>
    <row r="22" spans="2:20" x14ac:dyDescent="0.35">
      <c r="B22" s="45">
        <v>5</v>
      </c>
      <c r="C22" s="123" t="str">
        <f>'Air Rifle Ranking'!C22</f>
        <v>Griffin Lake</v>
      </c>
      <c r="D22" s="124"/>
      <c r="E22" s="67">
        <f>'Air Rifle Ranking'!F22</f>
        <v>629.74</v>
      </c>
      <c r="G22" s="45">
        <v>5</v>
      </c>
      <c r="H22" s="117" t="str">
        <f>'Air Rifle Ranking'!J22</f>
        <v>Ali Weisz</v>
      </c>
      <c r="I22" s="117"/>
      <c r="J22" s="67">
        <f>'Air Rifle Ranking'!M22</f>
        <v>629.6</v>
      </c>
      <c r="L22" s="45">
        <v>5</v>
      </c>
      <c r="M22" s="123" t="str">
        <f>'Smallbore Ranking'!C22</f>
        <v>Griffin Lake</v>
      </c>
      <c r="N22" s="124"/>
      <c r="O22" s="67">
        <f>'Smallbore Ranking'!F22</f>
        <v>589.6</v>
      </c>
      <c r="Q22" s="45">
        <v>5</v>
      </c>
      <c r="R22" s="117" t="str">
        <f>'Smallbore Ranking'!J22</f>
        <v>Ali Weisz</v>
      </c>
      <c r="S22" s="117"/>
      <c r="T22" s="67">
        <f>'Smallbore Ranking'!M22</f>
        <v>584.6</v>
      </c>
    </row>
    <row r="23" spans="2:20" x14ac:dyDescent="0.35">
      <c r="B23" s="93">
        <v>6</v>
      </c>
      <c r="C23" s="127" t="str">
        <f>'Air Rifle Ranking'!C23</f>
        <v>Ivan Roe</v>
      </c>
      <c r="D23" s="128"/>
      <c r="E23" s="94">
        <f>'Air Rifle Ranking'!F23</f>
        <v>629.46</v>
      </c>
      <c r="G23" s="45">
        <v>6</v>
      </c>
      <c r="H23" s="117" t="str">
        <f>'Air Rifle Ranking'!J23</f>
        <v>Sagen Maddalena</v>
      </c>
      <c r="I23" s="117"/>
      <c r="J23" s="67">
        <f>'Air Rifle Ranking'!M23</f>
        <v>629.36</v>
      </c>
      <c r="L23" s="45">
        <v>6</v>
      </c>
      <c r="M23" s="123" t="str">
        <f>'Smallbore Ranking'!C23</f>
        <v>Levi Clark</v>
      </c>
      <c r="N23" s="124"/>
      <c r="O23" s="67">
        <f>'Smallbore Ranking'!F23</f>
        <v>588</v>
      </c>
      <c r="Q23" s="45">
        <v>6</v>
      </c>
      <c r="R23" s="117" t="str">
        <f>'Smallbore Ranking'!J23</f>
        <v>Elizabeth Probst</v>
      </c>
      <c r="S23" s="117"/>
      <c r="T23" s="67">
        <f>'Smallbore Ranking'!M23</f>
        <v>584.20000000000005</v>
      </c>
    </row>
    <row r="24" spans="2:20" x14ac:dyDescent="0.35">
      <c r="B24" s="93">
        <v>7</v>
      </c>
      <c r="C24" s="127" t="str">
        <f>'Air Rifle Ranking'!C24</f>
        <v>Tim Sherry</v>
      </c>
      <c r="D24" s="128"/>
      <c r="E24" s="94">
        <f>'Air Rifle Ranking'!F24</f>
        <v>629.32000000000005</v>
      </c>
      <c r="G24" s="45">
        <v>7</v>
      </c>
      <c r="H24" s="117" t="str">
        <f>'Air Rifle Ranking'!J24</f>
        <v>Cecelia Ossi</v>
      </c>
      <c r="I24" s="117"/>
      <c r="J24" s="67">
        <f>'Air Rifle Ranking'!M24</f>
        <v>628.8599999999999</v>
      </c>
      <c r="L24" s="45">
        <v>7</v>
      </c>
      <c r="M24" s="121" t="str">
        <f>'Smallbore Ranking'!C24</f>
        <v>Patrick Sunderman</v>
      </c>
      <c r="N24" s="122"/>
      <c r="O24" s="68">
        <f>'Smallbore Ranking'!F24</f>
        <v>587.20000000000005</v>
      </c>
      <c r="Q24" s="45">
        <v>7</v>
      </c>
      <c r="R24" s="117" t="str">
        <f>'Smallbore Ranking'!J24</f>
        <v>Ashlyn Blake</v>
      </c>
      <c r="S24" s="117"/>
      <c r="T24" s="67">
        <f>'Smallbore Ranking'!M24</f>
        <v>583.6</v>
      </c>
    </row>
    <row r="25" spans="2:20" x14ac:dyDescent="0.35">
      <c r="B25" s="93">
        <v>8</v>
      </c>
      <c r="C25" s="127" t="str">
        <f>'Air Rifle Ranking'!C25</f>
        <v>Rylan Kissell</v>
      </c>
      <c r="D25" s="128"/>
      <c r="E25" s="94">
        <f>'Air Rifle Ranking'!F25</f>
        <v>629.06000000000006</v>
      </c>
      <c r="G25" s="45">
        <v>8</v>
      </c>
      <c r="H25" s="117" t="str">
        <f>'Air Rifle Ranking'!J25</f>
        <v>Elizabeth Schmeltzer</v>
      </c>
      <c r="I25" s="117"/>
      <c r="J25" s="67">
        <f>'Air Rifle Ranking'!M25</f>
        <v>628.57999999999993</v>
      </c>
      <c r="L25" s="45">
        <v>8</v>
      </c>
      <c r="M25" s="117" t="str">
        <f>'Smallbore Ranking'!C25</f>
        <v>Tim Sherry</v>
      </c>
      <c r="N25" s="117"/>
      <c r="O25" s="67">
        <f>'Smallbore Ranking'!F25</f>
        <v>586.79999999999995</v>
      </c>
      <c r="Q25" s="45">
        <v>8</v>
      </c>
      <c r="R25" s="117" t="str">
        <f>'Smallbore Ranking'!J25</f>
        <v>Emme Walrath</v>
      </c>
      <c r="S25" s="117"/>
      <c r="T25" s="67">
        <f>'Smallbore Ranking'!M25</f>
        <v>583</v>
      </c>
    </row>
    <row r="26" spans="2:20" x14ac:dyDescent="0.35">
      <c r="B26" s="93">
        <v>9</v>
      </c>
      <c r="C26" s="127" t="str">
        <f>'Air Rifle Ranking'!C26</f>
        <v>Brandon Muske</v>
      </c>
      <c r="D26" s="128"/>
      <c r="E26" s="94">
        <f>'Air Rifle Ranking'!F26</f>
        <v>629</v>
      </c>
      <c r="G26" s="45">
        <v>9</v>
      </c>
      <c r="H26" s="117" t="str">
        <f>'Air Rifle Ranking'!J26</f>
        <v>Elijah Spencer</v>
      </c>
      <c r="I26" s="117"/>
      <c r="J26" s="67">
        <f>'Air Rifle Ranking'!M26</f>
        <v>628.41999999999996</v>
      </c>
      <c r="L26" s="45">
        <v>9</v>
      </c>
      <c r="M26" s="117" t="str">
        <f>'Smallbore Ranking'!C26</f>
        <v>Gavin Barnick</v>
      </c>
      <c r="N26" s="117"/>
      <c r="O26" s="67">
        <f>'Smallbore Ranking'!F26</f>
        <v>585.79999999999995</v>
      </c>
      <c r="Q26" s="45">
        <v>9</v>
      </c>
      <c r="R26" s="117" t="str">
        <f>'Smallbore Ranking'!J26</f>
        <v>Molly McGhin</v>
      </c>
      <c r="S26" s="117"/>
      <c r="T26" s="67">
        <f>'Smallbore Ranking'!M26</f>
        <v>582.6</v>
      </c>
    </row>
    <row r="27" spans="2:20" x14ac:dyDescent="0.35">
      <c r="B27" s="86">
        <v>10</v>
      </c>
      <c r="C27" s="125" t="str">
        <f>'Air Rifle Ranking'!C27</f>
        <v>Jared Eddy</v>
      </c>
      <c r="D27" s="126"/>
      <c r="E27" s="87">
        <f>'Air Rifle Ranking'!F27</f>
        <v>627.8599999999999</v>
      </c>
      <c r="G27" s="45">
        <v>10</v>
      </c>
      <c r="H27" s="117" t="str">
        <f>'Air Rifle Ranking'!J27</f>
        <v>Emme Walrath</v>
      </c>
      <c r="I27" s="117"/>
      <c r="J27" s="67">
        <f>'Air Rifle Ranking'!M27</f>
        <v>627.66000000000008</v>
      </c>
      <c r="L27" s="45">
        <v>10</v>
      </c>
      <c r="M27" s="117" t="str">
        <f>'Smallbore Ranking'!C27</f>
        <v>Brandon Muske</v>
      </c>
      <c r="N27" s="117"/>
      <c r="O27" s="67">
        <f>'Smallbore Ranking'!F27</f>
        <v>584.20000000000005</v>
      </c>
      <c r="Q27" s="45">
        <v>10</v>
      </c>
      <c r="R27" s="117" t="str">
        <f>'Smallbore Ranking'!J27</f>
        <v>Karlie Lynn</v>
      </c>
      <c r="S27" s="117"/>
      <c r="T27" s="67">
        <f>'Smallbore Ranking'!M27</f>
        <v>581.79999999999995</v>
      </c>
    </row>
    <row r="28" spans="2:20" x14ac:dyDescent="0.35">
      <c r="B28" s="86">
        <v>11</v>
      </c>
      <c r="C28" s="125" t="str">
        <f>'Air Rifle Ranking'!C28</f>
        <v>Levi Clark</v>
      </c>
      <c r="D28" s="126"/>
      <c r="E28" s="87">
        <f>'Air Rifle Ranking'!F28</f>
        <v>627.31999999999994</v>
      </c>
      <c r="G28" s="86">
        <v>11</v>
      </c>
      <c r="H28" s="129" t="str">
        <f>'Air Rifle Ranking'!J28</f>
        <v>Ashlyn Blake</v>
      </c>
      <c r="I28" s="129"/>
      <c r="J28" s="87">
        <f>'Air Rifle Ranking'!M28</f>
        <v>627.36</v>
      </c>
      <c r="L28" s="45">
        <v>11</v>
      </c>
      <c r="M28" s="117" t="str">
        <f>'Smallbore Ranking'!C28</f>
        <v>Jacob Wisman</v>
      </c>
      <c r="N28" s="117"/>
      <c r="O28" s="67">
        <f>'Smallbore Ranking'!F28</f>
        <v>583.4</v>
      </c>
      <c r="Q28" s="45">
        <v>11</v>
      </c>
      <c r="R28" s="117" t="str">
        <f>'Smallbore Ranking'!J28</f>
        <v>Carley Seabrooke</v>
      </c>
      <c r="S28" s="117"/>
      <c r="T28" s="67">
        <f>'Smallbore Ranking'!M28</f>
        <v>581.6</v>
      </c>
    </row>
    <row r="29" spans="2:20" x14ac:dyDescent="0.35">
      <c r="B29" s="45">
        <v>12</v>
      </c>
      <c r="C29" s="123" t="str">
        <f>'Air Rifle Ranking'!C29</f>
        <v>Jacob Wisman</v>
      </c>
      <c r="D29" s="124"/>
      <c r="E29" s="67">
        <f>'Air Rifle Ranking'!F29</f>
        <v>625.91999999999985</v>
      </c>
      <c r="G29" s="45">
        <v>12</v>
      </c>
      <c r="H29" s="117" t="str">
        <f>'Air Rifle Ranking'!J29</f>
        <v>Carlee Valenta</v>
      </c>
      <c r="I29" s="117"/>
      <c r="J29" s="67">
        <f>'Air Rifle Ranking'!M29</f>
        <v>626.79999999999995</v>
      </c>
      <c r="L29" s="45">
        <v>12</v>
      </c>
      <c r="M29" s="117" t="str">
        <f>'Smallbore Ranking'!C29</f>
        <v>Tyler Wee</v>
      </c>
      <c r="N29" s="117"/>
      <c r="O29" s="67">
        <f>'Smallbore Ranking'!F29</f>
        <v>583.20000000000005</v>
      </c>
      <c r="Q29" s="45">
        <v>12</v>
      </c>
      <c r="R29" s="117" t="str">
        <f>'Smallbore Ranking'!J29</f>
        <v>Gabriella Zych</v>
      </c>
      <c r="S29" s="117"/>
      <c r="T29" s="67">
        <f>'Smallbore Ranking'!M29</f>
        <v>581.6</v>
      </c>
    </row>
    <row r="30" spans="2:20" x14ac:dyDescent="0.35">
      <c r="B30" s="45">
        <v>13</v>
      </c>
      <c r="C30" s="123" t="str">
        <f>'Air Rifle Ranking'!C30</f>
        <v>Tyler Wee</v>
      </c>
      <c r="D30" s="124"/>
      <c r="E30" s="67">
        <f>'Air Rifle Ranking'!F30</f>
        <v>625.72</v>
      </c>
      <c r="G30" s="45">
        <v>13</v>
      </c>
      <c r="H30" s="117" t="str">
        <f>'Air Rifle Ranking'!J30</f>
        <v>Elizabeth Probst</v>
      </c>
      <c r="I30" s="117"/>
      <c r="J30" s="67">
        <f>'Air Rifle Ranking'!M30</f>
        <v>625.91999999999996</v>
      </c>
      <c r="L30" s="45">
        <v>13</v>
      </c>
      <c r="M30" s="117" t="str">
        <f>'Smallbore Ranking'!C30</f>
        <v>Matt Sanchez</v>
      </c>
      <c r="N30" s="117"/>
      <c r="O30" s="67">
        <f>'Smallbore Ranking'!F30</f>
        <v>582.6</v>
      </c>
      <c r="Q30" s="45">
        <v>13</v>
      </c>
      <c r="R30" s="117" t="str">
        <f>'Smallbore Ranking'!J30</f>
        <v>Elijah Spencer</v>
      </c>
      <c r="S30" s="117"/>
      <c r="T30" s="67">
        <f>'Smallbore Ranking'!M30</f>
        <v>579.4</v>
      </c>
    </row>
    <row r="31" spans="2:20" x14ac:dyDescent="0.35">
      <c r="B31" s="45">
        <v>14</v>
      </c>
      <c r="C31" s="123" t="str">
        <f>'Air Rifle Ranking'!C31</f>
        <v>Sam Adkins</v>
      </c>
      <c r="D31" s="124"/>
      <c r="E31" s="67">
        <f>'Air Rifle Ranking'!F31</f>
        <v>624.83999999999992</v>
      </c>
      <c r="G31" s="45">
        <v>14</v>
      </c>
      <c r="H31" s="117" t="str">
        <f>'Air Rifle Ranking'!J31</f>
        <v>Gabriela Zych</v>
      </c>
      <c r="I31" s="117"/>
      <c r="J31" s="67">
        <f>'Air Rifle Ranking'!M31</f>
        <v>625.83999999999992</v>
      </c>
      <c r="L31" s="45">
        <v>14</v>
      </c>
      <c r="M31" s="117" t="str">
        <f>'Smallbore Ranking'!C31</f>
        <v>Samuel Adkins</v>
      </c>
      <c r="N31" s="117"/>
      <c r="O31" s="67">
        <f>'Smallbore Ranking'!F31</f>
        <v>582.20000000000005</v>
      </c>
      <c r="Q31" s="45">
        <v>14</v>
      </c>
      <c r="R31" s="117" t="str">
        <f>'Smallbore Ranking'!J31</f>
        <v>Kelsey Dardas</v>
      </c>
      <c r="S31" s="117"/>
      <c r="T31" s="67">
        <f>'Smallbore Ranking'!M31</f>
        <v>577.20000000000005</v>
      </c>
    </row>
    <row r="32" spans="2:20" x14ac:dyDescent="0.35">
      <c r="B32" s="45">
        <v>15</v>
      </c>
      <c r="C32" s="123" t="str">
        <f>'Air Rifle Ranking'!C32</f>
        <v>Teagan Perkowski</v>
      </c>
      <c r="D32" s="124"/>
      <c r="E32" s="67">
        <f>'Air Rifle Ranking'!F32</f>
        <v>623.06000000000006</v>
      </c>
      <c r="G32" s="45">
        <v>15</v>
      </c>
      <c r="H32" s="117" t="str">
        <f>'Air Rifle Ranking'!J32</f>
        <v>Bremen Butler</v>
      </c>
      <c r="I32" s="117"/>
      <c r="J32" s="67">
        <f>'Air Rifle Ranking'!M32</f>
        <v>625.72</v>
      </c>
      <c r="L32" s="45">
        <v>15</v>
      </c>
      <c r="M32" s="117" t="str">
        <f>'Smallbore Ranking'!C32</f>
        <v>Jack Ogoreuc</v>
      </c>
      <c r="N32" s="117"/>
      <c r="O32" s="67">
        <f>'Smallbore Ranking'!F32</f>
        <v>577.6</v>
      </c>
      <c r="Q32" s="45">
        <v>15</v>
      </c>
      <c r="R32" s="117" t="str">
        <f>'Smallbore Ranking'!J32</f>
        <v>Emma Rhode</v>
      </c>
      <c r="S32" s="117"/>
      <c r="T32" s="67">
        <f>'Smallbore Ranking'!M32</f>
        <v>588</v>
      </c>
    </row>
    <row r="33" spans="2:20" x14ac:dyDescent="0.35">
      <c r="B33" s="45">
        <v>16</v>
      </c>
      <c r="C33" s="123" t="str">
        <f>'Air Rifle Ranking'!C33</f>
        <v>Dan Schanebrook</v>
      </c>
      <c r="D33" s="124"/>
      <c r="E33" s="67">
        <f>'Air Rifle Ranking'!F33</f>
        <v>622.41999999999996</v>
      </c>
      <c r="G33" s="45">
        <v>16</v>
      </c>
      <c r="H33" s="117" t="str">
        <f>'Air Rifle Ranking'!J33</f>
        <v>Jeanne Haverhill</v>
      </c>
      <c r="I33" s="117"/>
      <c r="J33" s="67">
        <f>'Air Rifle Ranking'!M33</f>
        <v>625.6</v>
      </c>
      <c r="L33" s="45">
        <v>16</v>
      </c>
      <c r="M33" s="117" t="str">
        <f>'Smallbore Ranking'!C33</f>
        <v>Jason Dardas</v>
      </c>
      <c r="N33" s="117"/>
      <c r="O33" s="67">
        <f>'Smallbore Ranking'!F33</f>
        <v>581.5</v>
      </c>
      <c r="Q33" s="45">
        <v>16</v>
      </c>
      <c r="R33" s="117" t="str">
        <f>'Smallbore Ranking'!J33</f>
        <v>Gracie Dinh</v>
      </c>
      <c r="S33" s="117"/>
      <c r="T33" s="67">
        <f>'Smallbore Ranking'!M33</f>
        <v>584</v>
      </c>
    </row>
    <row r="34" spans="2:20" x14ac:dyDescent="0.35">
      <c r="B34" s="45">
        <v>17</v>
      </c>
      <c r="C34" s="123" t="str">
        <f>'Air Rifle Ranking'!C34</f>
        <v>Jack Ogoreuc</v>
      </c>
      <c r="D34" s="124"/>
      <c r="E34" s="67">
        <f>'Air Rifle Ranking'!F34</f>
        <v>621.83999999999992</v>
      </c>
      <c r="G34" s="45">
        <v>17</v>
      </c>
      <c r="H34" s="117" t="str">
        <f>'Air Rifle Ranking'!J34</f>
        <v>Isabella Baldwin</v>
      </c>
      <c r="I34" s="117"/>
      <c r="J34" s="67">
        <f>'Air Rifle Ranking'!M34</f>
        <v>625.45999999999992</v>
      </c>
      <c r="L34" s="45">
        <v>17</v>
      </c>
      <c r="M34" s="117" t="str">
        <f>'Smallbore Ranking'!C34</f>
        <v>Chance Cover</v>
      </c>
      <c r="N34" s="117"/>
      <c r="O34" s="67">
        <f>'Smallbore Ranking'!F34</f>
        <v>574.25</v>
      </c>
      <c r="Q34" s="45">
        <v>17</v>
      </c>
      <c r="R34" s="117" t="str">
        <f>'Smallbore Ranking'!J34</f>
        <v>Camryn Camp</v>
      </c>
      <c r="S34" s="117"/>
      <c r="T34" s="67">
        <f>'Smallbore Ranking'!M34</f>
        <v>579.75</v>
      </c>
    </row>
    <row r="35" spans="2:20" x14ac:dyDescent="0.35">
      <c r="B35" s="45">
        <v>18</v>
      </c>
      <c r="C35" s="123" t="str">
        <f>'Air Rifle Ranking'!C35</f>
        <v>Matt Sanchez</v>
      </c>
      <c r="D35" s="124"/>
      <c r="E35" s="67">
        <f>'Air Rifle Ranking'!F35</f>
        <v>621</v>
      </c>
      <c r="G35" s="45">
        <v>18</v>
      </c>
      <c r="H35" s="117" t="str">
        <f>'Air Rifle Ranking'!J35</f>
        <v>Alana Kelly</v>
      </c>
      <c r="I35" s="117"/>
      <c r="J35" s="67">
        <f>'Air Rifle Ranking'!M35</f>
        <v>625.4</v>
      </c>
      <c r="L35" s="45">
        <v>18</v>
      </c>
      <c r="M35" s="117" t="str">
        <f>'Smallbore Ranking'!C35</f>
        <v/>
      </c>
      <c r="N35" s="117"/>
      <c r="O35" s="67" t="str">
        <f>'Smallbore Ranking'!F35</f>
        <v/>
      </c>
      <c r="Q35" s="45">
        <v>18</v>
      </c>
      <c r="R35" s="117" t="str">
        <f>'Smallbore Ranking'!J35</f>
        <v>Sarah Beard</v>
      </c>
      <c r="S35" s="117"/>
      <c r="T35" s="67">
        <f>'Smallbore Ranking'!M35</f>
        <v>578</v>
      </c>
    </row>
    <row r="36" spans="2:20" x14ac:dyDescent="0.35">
      <c r="B36" s="45">
        <v>19</v>
      </c>
      <c r="C36" s="123" t="str">
        <f>'Air Rifle Ranking'!C36</f>
        <v>Chance Cover</v>
      </c>
      <c r="D36" s="124"/>
      <c r="E36" s="67">
        <f>'Air Rifle Ranking'!F36</f>
        <v>619.29999999999995</v>
      </c>
      <c r="G36" s="45">
        <v>19</v>
      </c>
      <c r="H36" s="117" t="str">
        <f>'Air Rifle Ranking'!J36</f>
        <v>Gracie Dinh</v>
      </c>
      <c r="I36" s="117"/>
      <c r="J36" s="67">
        <f>'Air Rifle Ranking'!M36</f>
        <v>625</v>
      </c>
      <c r="L36" s="45">
        <v>19</v>
      </c>
      <c r="M36" s="117" t="str">
        <f>'Smallbore Ranking'!C36</f>
        <v/>
      </c>
      <c r="N36" s="117"/>
      <c r="O36" s="67" t="str">
        <f>'Smallbore Ranking'!F36</f>
        <v/>
      </c>
      <c r="Q36" s="45">
        <v>19</v>
      </c>
      <c r="R36" s="117" t="str">
        <f>'Smallbore Ranking'!J36</f>
        <v>Isabella Baldwin</v>
      </c>
      <c r="S36" s="117"/>
      <c r="T36" s="67">
        <f>'Smallbore Ranking'!M36</f>
        <v>577.25</v>
      </c>
    </row>
    <row r="37" spans="2:20" x14ac:dyDescent="0.35">
      <c r="B37" s="45">
        <v>20</v>
      </c>
      <c r="C37" s="123" t="str">
        <f>'Air Rifle Ranking'!C37</f>
        <v>John Blanton</v>
      </c>
      <c r="D37" s="124"/>
      <c r="E37" s="67">
        <f>'Air Rifle Ranking'!F37</f>
        <v>623.6</v>
      </c>
      <c r="G37" s="45">
        <v>20</v>
      </c>
      <c r="H37" s="117" t="str">
        <f>'Air Rifle Ranking'!J37</f>
        <v>Lily Wytko</v>
      </c>
      <c r="I37" s="117"/>
      <c r="J37" s="67">
        <f>'Air Rifle Ranking'!M37</f>
        <v>624.96</v>
      </c>
      <c r="L37" s="45">
        <v>20</v>
      </c>
      <c r="M37" s="117" t="str">
        <f>'Smallbore Ranking'!C37</f>
        <v/>
      </c>
      <c r="N37" s="117"/>
      <c r="O37" s="67" t="str">
        <f>'Smallbore Ranking'!F37</f>
        <v/>
      </c>
      <c r="Q37" s="45">
        <v>20</v>
      </c>
      <c r="R37" s="117" t="str">
        <f>'Smallbore Ranking'!J37</f>
        <v>Elizabeth Schmeltzer</v>
      </c>
      <c r="S37" s="117"/>
      <c r="T37" s="67">
        <f>'Smallbore Ranking'!M37</f>
        <v>571.5</v>
      </c>
    </row>
    <row r="38" spans="2:20" x14ac:dyDescent="0.35">
      <c r="B38" s="45">
        <v>21</v>
      </c>
      <c r="C38" s="123" t="str">
        <f>'Air Rifle Ranking'!C38</f>
        <v>Scott Patterson</v>
      </c>
      <c r="D38" s="124"/>
      <c r="E38" s="67">
        <f>'Air Rifle Ranking'!F38</f>
        <v>623.57500000000005</v>
      </c>
      <c r="G38" s="45">
        <v>21</v>
      </c>
      <c r="H38" s="117" t="str">
        <f>'Air Rifle Ranking'!J38</f>
        <v>Maggie Palfrie</v>
      </c>
      <c r="I38" s="117"/>
      <c r="J38" s="67">
        <f>'Air Rifle Ranking'!M38</f>
        <v>624.48</v>
      </c>
      <c r="L38" s="45">
        <v>21</v>
      </c>
      <c r="M38" s="117" t="str">
        <f>'Smallbore Ranking'!C38</f>
        <v/>
      </c>
      <c r="N38" s="117"/>
      <c r="O38" s="67" t="str">
        <f>'Smallbore Ranking'!F38</f>
        <v/>
      </c>
      <c r="Q38" s="45">
        <v>21</v>
      </c>
      <c r="R38" s="117" t="str">
        <f>'Smallbore Ranking'!J38</f>
        <v>Danjela De Jesus</v>
      </c>
      <c r="S38" s="117"/>
      <c r="T38" s="67">
        <f>'Smallbore Ranking'!M38</f>
        <v>569</v>
      </c>
    </row>
    <row r="39" spans="2:20" x14ac:dyDescent="0.35">
      <c r="B39" s="45">
        <v>22</v>
      </c>
      <c r="C39" s="123" t="str">
        <f>'Air Rifle Ranking'!C39</f>
        <v/>
      </c>
      <c r="D39" s="124"/>
      <c r="E39" s="67" t="str">
        <f>'Air Rifle Ranking'!F39</f>
        <v/>
      </c>
      <c r="G39" s="45">
        <v>22</v>
      </c>
      <c r="H39" s="117" t="str">
        <f>'Air Rifle Ranking'!J39</f>
        <v>Camryn Camp</v>
      </c>
      <c r="I39" s="117"/>
      <c r="J39" s="67">
        <f>'Air Rifle Ranking'!M39</f>
        <v>624.3599999999999</v>
      </c>
      <c r="L39" s="45">
        <v>22</v>
      </c>
      <c r="M39" s="117" t="str">
        <f>'Smallbore Ranking'!C39</f>
        <v/>
      </c>
      <c r="N39" s="117"/>
      <c r="O39" s="67" t="str">
        <f>'Smallbore Ranking'!F39</f>
        <v/>
      </c>
      <c r="Q39" s="45">
        <v>22</v>
      </c>
      <c r="R39" s="138" t="str">
        <f>'Smallbore Ranking'!J39</f>
        <v>Katlyn Sullivan</v>
      </c>
      <c r="S39" s="138"/>
      <c r="T39" s="68">
        <f>'Smallbore Ranking'!M39</f>
        <v>568</v>
      </c>
    </row>
    <row r="40" spans="2:20" x14ac:dyDescent="0.35">
      <c r="B40" s="45">
        <v>23</v>
      </c>
      <c r="C40" s="123" t="str">
        <f>'Air Rifle Ranking'!C40</f>
        <v/>
      </c>
      <c r="D40" s="124"/>
      <c r="E40" s="67" t="str">
        <f>'Air Rifle Ranking'!F40</f>
        <v/>
      </c>
      <c r="G40" s="45">
        <v>23</v>
      </c>
      <c r="H40" s="117" t="str">
        <f>'Air Rifle Ranking'!J40</f>
        <v>Katlyn Sullivan</v>
      </c>
      <c r="I40" s="117"/>
      <c r="J40" s="67">
        <f>'Air Rifle Ranking'!M40</f>
        <v>623.72</v>
      </c>
      <c r="L40" s="45">
        <v>23</v>
      </c>
      <c r="M40" s="117" t="str">
        <f>'Smallbore Ranking'!C40</f>
        <v/>
      </c>
      <c r="N40" s="117"/>
      <c r="O40" s="67" t="str">
        <f>'Smallbore Ranking'!F40</f>
        <v/>
      </c>
      <c r="Q40" s="45">
        <v>23</v>
      </c>
      <c r="R40" s="117" t="str">
        <f>'Smallbore Ranking'!J40</f>
        <v>Katrina Demerle</v>
      </c>
      <c r="S40" s="117"/>
      <c r="T40" s="67">
        <f>'Smallbore Ranking'!M40</f>
        <v>547.5</v>
      </c>
    </row>
    <row r="41" spans="2:20" x14ac:dyDescent="0.35">
      <c r="B41" s="45">
        <v>24</v>
      </c>
      <c r="C41" s="123" t="str">
        <f>'Air Rifle Ranking'!C41</f>
        <v/>
      </c>
      <c r="D41" s="124"/>
      <c r="E41" s="67" t="str">
        <f>'Air Rifle Ranking'!F41</f>
        <v/>
      </c>
      <c r="G41" s="45">
        <v>24</v>
      </c>
      <c r="H41" s="117" t="str">
        <f>'Air Rifle Ranking'!J41</f>
        <v>Carley Seabrooke</v>
      </c>
      <c r="I41" s="117"/>
      <c r="J41" s="67">
        <f>'Air Rifle Ranking'!M41</f>
        <v>623.45999999999992</v>
      </c>
      <c r="L41" s="45">
        <v>24</v>
      </c>
      <c r="M41" s="117" t="str">
        <f>'Smallbore Ranking'!C41</f>
        <v/>
      </c>
      <c r="N41" s="117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7" t="str">
        <f>'Smallbore Ranking'!M41</f>
        <v/>
      </c>
    </row>
    <row r="42" spans="2:20" x14ac:dyDescent="0.35">
      <c r="B42" s="45">
        <v>25</v>
      </c>
      <c r="C42" s="123" t="str">
        <f>'Air Rifle Ranking'!C42</f>
        <v/>
      </c>
      <c r="D42" s="124"/>
      <c r="E42" s="67" t="str">
        <f>'Air Rifle Ranking'!F42</f>
        <v/>
      </c>
      <c r="G42" s="45">
        <v>25</v>
      </c>
      <c r="H42" s="117" t="str">
        <f>'Air Rifle Ranking'!J42</f>
        <v>Mikole Hogan</v>
      </c>
      <c r="I42" s="117"/>
      <c r="J42" s="67">
        <f>'Air Rifle Ranking'!M42</f>
        <v>622.58000000000004</v>
      </c>
      <c r="L42" s="45">
        <v>25</v>
      </c>
      <c r="M42" s="117" t="str">
        <f>'Smallbore Ranking'!C42</f>
        <v/>
      </c>
      <c r="N42" s="117"/>
      <c r="O42" s="67" t="str">
        <f>'Smallbore Ranking'!F42</f>
        <v/>
      </c>
      <c r="Q42" s="45">
        <v>25</v>
      </c>
      <c r="R42" s="117" t="str">
        <f>'Smallbore Ranking'!J42</f>
        <v/>
      </c>
      <c r="S42" s="117"/>
      <c r="T42" s="67" t="str">
        <f>'Smallbore Ranking'!M42</f>
        <v/>
      </c>
    </row>
    <row r="43" spans="2:20" x14ac:dyDescent="0.35">
      <c r="B43" s="45">
        <v>26</v>
      </c>
      <c r="C43" s="123" t="str">
        <f>'Air Rifle Ranking'!C43</f>
        <v/>
      </c>
      <c r="D43" s="124"/>
      <c r="E43" s="67" t="str">
        <f>'Air Rifle Ranking'!F43</f>
        <v/>
      </c>
      <c r="G43" s="45">
        <v>26</v>
      </c>
      <c r="H43" s="117" t="str">
        <f>'Air Rifle Ranking'!J43</f>
        <v>Elisa Boozer</v>
      </c>
      <c r="I43" s="117"/>
      <c r="J43" s="67">
        <f>'Air Rifle Ranking'!M43</f>
        <v>622.41999999999996</v>
      </c>
      <c r="L43" s="45">
        <v>26</v>
      </c>
      <c r="M43" s="117" t="str">
        <f>'Smallbore Ranking'!C43</f>
        <v/>
      </c>
      <c r="N43" s="117"/>
      <c r="O43" s="67" t="str">
        <f>'Smallbore Ranking'!F43</f>
        <v/>
      </c>
      <c r="Q43" s="45">
        <v>26</v>
      </c>
      <c r="R43" s="117" t="str">
        <f>'Smallbore Ranking'!J43</f>
        <v/>
      </c>
      <c r="S43" s="117"/>
      <c r="T43" s="67" t="str">
        <f>'Smallbore Ranking'!M43</f>
        <v/>
      </c>
    </row>
    <row r="44" spans="2:20" ht="15" thickBot="1" x14ac:dyDescent="0.4">
      <c r="B44" s="45">
        <v>27</v>
      </c>
      <c r="C44" s="123" t="str">
        <f>'Air Rifle Ranking'!C44</f>
        <v/>
      </c>
      <c r="D44" s="124"/>
      <c r="E44" s="67" t="str">
        <f>'Air Rifle Ranking'!F44</f>
        <v/>
      </c>
      <c r="G44" s="45">
        <v>27</v>
      </c>
      <c r="H44" s="117" t="str">
        <f>'Air Rifle Ranking'!J44</f>
        <v>Alexa Bodrogi</v>
      </c>
      <c r="I44" s="117"/>
      <c r="J44" s="67">
        <f>'Air Rifle Ranking'!M44</f>
        <v>619.93999999999994</v>
      </c>
      <c r="L44" s="46">
        <v>27</v>
      </c>
      <c r="M44" s="118" t="str">
        <f>'Smallbore Ranking'!C44</f>
        <v/>
      </c>
      <c r="N44" s="118"/>
      <c r="O44" s="69" t="str">
        <f>'Smallbore Ranking'!F44</f>
        <v/>
      </c>
      <c r="Q44" s="45">
        <v>27</v>
      </c>
      <c r="R44" s="117" t="str">
        <f>'Smallbore Ranking'!J44</f>
        <v/>
      </c>
      <c r="S44" s="117"/>
      <c r="T44" s="67" t="str">
        <f>'Smallbore Ranking'!M44</f>
        <v/>
      </c>
    </row>
    <row r="45" spans="2:20" x14ac:dyDescent="0.35">
      <c r="B45" s="45">
        <v>28</v>
      </c>
      <c r="C45" s="123" t="str">
        <f>'Air Rifle Ranking'!C45</f>
        <v/>
      </c>
      <c r="D45" s="124"/>
      <c r="E45" s="67" t="str">
        <f>'Air Rifle Ranking'!F45</f>
        <v/>
      </c>
      <c r="G45" s="45">
        <v>28</v>
      </c>
      <c r="H45" s="117" t="str">
        <f>'Air Rifle Ranking'!J45</f>
        <v>Victoria Leppert</v>
      </c>
      <c r="I45" s="117"/>
      <c r="J45" s="67">
        <f>'Air Rifle Ranking'!M45</f>
        <v>628.79999999999995</v>
      </c>
      <c r="Q45" s="45">
        <v>28</v>
      </c>
      <c r="R45" s="117" t="str">
        <f>'Smallbore Ranking'!J45</f>
        <v/>
      </c>
      <c r="S45" s="117"/>
      <c r="T45" s="67" t="str">
        <f>'Smallbore Ranking'!M45</f>
        <v/>
      </c>
    </row>
    <row r="46" spans="2:20" x14ac:dyDescent="0.35">
      <c r="B46" s="45">
        <v>29</v>
      </c>
      <c r="C46" s="123" t="str">
        <f>'Air Rifle Ranking'!C46</f>
        <v/>
      </c>
      <c r="D46" s="124"/>
      <c r="E46" s="67" t="str">
        <f>'Air Rifle Ranking'!F46</f>
        <v/>
      </c>
      <c r="G46" s="45">
        <v>29</v>
      </c>
      <c r="H46" s="117" t="str">
        <f>'Air Rifle Ranking'!J46</f>
        <v>Emma Rhode</v>
      </c>
      <c r="I46" s="117"/>
      <c r="J46" s="67">
        <f>'Air Rifle Ranking'!M46</f>
        <v>627.72499999999991</v>
      </c>
      <c r="Q46" s="45">
        <v>29</v>
      </c>
      <c r="R46" s="117" t="str">
        <f>'Smallbore Ranking'!J46</f>
        <v/>
      </c>
      <c r="S46" s="117"/>
      <c r="T46" s="67" t="str">
        <f>'Smallbore Ranking'!M46</f>
        <v/>
      </c>
    </row>
    <row r="47" spans="2:20" x14ac:dyDescent="0.35">
      <c r="B47" s="45">
        <v>30</v>
      </c>
      <c r="C47" s="123" t="str">
        <f>'Air Rifle Ranking'!C47</f>
        <v/>
      </c>
      <c r="D47" s="124"/>
      <c r="E47" s="67" t="str">
        <f>'Air Rifle Ranking'!F47</f>
        <v/>
      </c>
      <c r="G47" s="45">
        <v>30</v>
      </c>
      <c r="H47" s="117" t="str">
        <f>'Air Rifle Ranking'!J47</f>
        <v>Rachael Charles</v>
      </c>
      <c r="I47" s="117"/>
      <c r="J47" s="67">
        <f>'Air Rifle Ranking'!M47</f>
        <v>627.70000000000005</v>
      </c>
      <c r="Q47" s="45">
        <v>30</v>
      </c>
      <c r="R47" s="117" t="str">
        <f>'Smallbore Ranking'!J47</f>
        <v/>
      </c>
      <c r="S47" s="117"/>
      <c r="T47" s="67" t="str">
        <f>'Smallbore Ranking'!M47</f>
        <v/>
      </c>
    </row>
    <row r="48" spans="2:20" x14ac:dyDescent="0.35">
      <c r="B48" s="45">
        <v>31</v>
      </c>
      <c r="C48" s="123" t="str">
        <f>'Air Rifle Ranking'!C48</f>
        <v/>
      </c>
      <c r="D48" s="124"/>
      <c r="E48" s="67" t="str">
        <f>'Air Rifle Ranking'!F48</f>
        <v/>
      </c>
      <c r="G48" s="45">
        <v>31</v>
      </c>
      <c r="H48" s="117" t="str">
        <f>'Air Rifle Ranking'!J48</f>
        <v>Lauren Hurley</v>
      </c>
      <c r="I48" s="117"/>
      <c r="J48" s="67">
        <f>'Air Rifle Ranking'!M48</f>
        <v>627.4</v>
      </c>
      <c r="Q48" s="45">
        <v>31</v>
      </c>
      <c r="R48" s="117" t="str">
        <f>'Smallbore Ranking'!J48</f>
        <v/>
      </c>
      <c r="S48" s="117"/>
      <c r="T48" s="67" t="str">
        <f>'Smallbore Ranking'!M48</f>
        <v/>
      </c>
    </row>
    <row r="49" spans="2:20" x14ac:dyDescent="0.35">
      <c r="B49" s="45">
        <v>32</v>
      </c>
      <c r="C49" s="123" t="str">
        <f>'Air Rifle Ranking'!C49</f>
        <v/>
      </c>
      <c r="D49" s="124"/>
      <c r="E49" s="67" t="str">
        <f>'Air Rifle Ranking'!F49</f>
        <v/>
      </c>
      <c r="G49" s="45">
        <v>32</v>
      </c>
      <c r="H49" s="117" t="str">
        <f>'Air Rifle Ranking'!J49</f>
        <v>Natalie Perrin</v>
      </c>
      <c r="I49" s="117"/>
      <c r="J49" s="67">
        <f>'Air Rifle Ranking'!M49</f>
        <v>626.5</v>
      </c>
      <c r="Q49" s="45">
        <v>32</v>
      </c>
      <c r="R49" s="117" t="str">
        <f>'Smallbore Ranking'!J49</f>
        <v/>
      </c>
      <c r="S49" s="117"/>
      <c r="T49" s="67" t="str">
        <f>'Smallbore Ranking'!M49</f>
        <v/>
      </c>
    </row>
    <row r="50" spans="2:20" x14ac:dyDescent="0.35">
      <c r="B50" s="45">
        <v>33</v>
      </c>
      <c r="C50" s="123" t="str">
        <f>'Air Rifle Ranking'!C50</f>
        <v/>
      </c>
      <c r="D50" s="124"/>
      <c r="E50" s="67" t="str">
        <f>'Air Rifle Ranking'!F50</f>
        <v/>
      </c>
      <c r="G50" s="45">
        <v>33</v>
      </c>
      <c r="H50" s="117" t="str">
        <f>'Air Rifle Ranking'!J50</f>
        <v>Marley Bowden</v>
      </c>
      <c r="I50" s="117"/>
      <c r="J50" s="67">
        <f>'Air Rifle Ranking'!M50</f>
        <v>626.4</v>
      </c>
      <c r="Q50" s="45">
        <v>33</v>
      </c>
      <c r="R50" s="117" t="str">
        <f>'Smallbore Ranking'!J50</f>
        <v/>
      </c>
      <c r="S50" s="117"/>
      <c r="T50" s="67" t="str">
        <f>'Smallbore Ranking'!M50</f>
        <v/>
      </c>
    </row>
    <row r="51" spans="2:20" x14ac:dyDescent="0.35">
      <c r="B51" s="45">
        <v>34</v>
      </c>
      <c r="C51" s="123" t="str">
        <f>'Air Rifle Ranking'!C51</f>
        <v/>
      </c>
      <c r="D51" s="124"/>
      <c r="E51" s="67" t="str">
        <f>'Air Rifle Ranking'!F51</f>
        <v/>
      </c>
      <c r="G51" s="45">
        <v>34</v>
      </c>
      <c r="H51" s="117" t="str">
        <f>'Air Rifle Ranking'!J51</f>
        <v>Anne White</v>
      </c>
      <c r="I51" s="117"/>
      <c r="J51" s="67">
        <f>'Air Rifle Ranking'!M51</f>
        <v>625.79999999999995</v>
      </c>
      <c r="Q51" s="45">
        <v>34</v>
      </c>
      <c r="R51" s="117" t="str">
        <f>'Smallbore Ranking'!J51</f>
        <v/>
      </c>
      <c r="S51" s="117"/>
      <c r="T51" s="67" t="str">
        <f>'Smallbore Ranking'!M51</f>
        <v/>
      </c>
    </row>
    <row r="52" spans="2:20" x14ac:dyDescent="0.35">
      <c r="B52" s="45">
        <v>35</v>
      </c>
      <c r="C52" s="123" t="str">
        <f>'Air Rifle Ranking'!C52</f>
        <v/>
      </c>
      <c r="D52" s="124"/>
      <c r="E52" s="67" t="str">
        <f>'Air Rifle Ranking'!F52</f>
        <v/>
      </c>
      <c r="G52" s="45">
        <v>35</v>
      </c>
      <c r="H52" s="117" t="str">
        <f>'Air Rifle Ranking'!J52</f>
        <v>Danjela DeJesus</v>
      </c>
      <c r="I52" s="117"/>
      <c r="J52" s="67">
        <f>'Air Rifle Ranking'!M52</f>
        <v>625.26666666666665</v>
      </c>
      <c r="Q52" s="45">
        <v>35</v>
      </c>
      <c r="R52" s="117" t="str">
        <f>'Smallbore Ranking'!J52</f>
        <v/>
      </c>
      <c r="S52" s="117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7" t="str">
        <f>'Air Rifle Ranking'!J53</f>
        <v>Gabrielle Ayers</v>
      </c>
      <c r="I53" s="117"/>
      <c r="J53" s="67">
        <f>'Air Rifle Ranking'!M53</f>
        <v>625.20000000000005</v>
      </c>
      <c r="Q53" s="45">
        <v>36</v>
      </c>
      <c r="R53" s="117" t="str">
        <f>'Smallbore Ranking'!J53</f>
        <v/>
      </c>
      <c r="S53" s="117"/>
      <c r="T53" s="67" t="str">
        <f>'Smallbore Ranking'!M53</f>
        <v/>
      </c>
    </row>
    <row r="54" spans="2:20" x14ac:dyDescent="0.35">
      <c r="G54" s="45">
        <v>37</v>
      </c>
      <c r="H54" s="117" t="str">
        <f>'Air Rifle Ranking'!J54</f>
        <v>Devin Wagner</v>
      </c>
      <c r="I54" s="117"/>
      <c r="J54" s="67">
        <f>'Air Rifle Ranking'!M54</f>
        <v>624.86666666666667</v>
      </c>
      <c r="Q54" s="45">
        <v>37</v>
      </c>
      <c r="R54" s="117" t="str">
        <f>'Smallbore Ranking'!J54</f>
        <v/>
      </c>
      <c r="S54" s="117"/>
      <c r="T54" s="67" t="str">
        <f>'Smallbore Ranking'!M54</f>
        <v/>
      </c>
    </row>
    <row r="55" spans="2:20" x14ac:dyDescent="0.35">
      <c r="G55" s="45">
        <v>38</v>
      </c>
      <c r="H55" s="117" t="str">
        <f>'Air Rifle Ranking'!J55</f>
        <v>Kelsey Dardas</v>
      </c>
      <c r="I55" s="117"/>
      <c r="J55" s="67">
        <f>'Air Rifle Ranking'!M55</f>
        <v>622.45000000000005</v>
      </c>
      <c r="Q55" s="45">
        <v>38</v>
      </c>
      <c r="R55" s="117" t="str">
        <f>'Smallbore Ranking'!J55</f>
        <v/>
      </c>
      <c r="S55" s="117"/>
      <c r="T55" s="67" t="str">
        <f>'Smallbore Ranking'!M55</f>
        <v/>
      </c>
    </row>
    <row r="56" spans="2:20" x14ac:dyDescent="0.35">
      <c r="G56" s="45">
        <v>39</v>
      </c>
      <c r="H56" s="117" t="str">
        <f>'Air Rifle Ranking'!J56</f>
        <v>Regan Diamond</v>
      </c>
      <c r="I56" s="117"/>
      <c r="J56" s="67">
        <f>'Air Rifle Ranking'!M56</f>
        <v>621.79999999999995</v>
      </c>
      <c r="Q56" s="45">
        <v>39</v>
      </c>
      <c r="R56" s="117" t="str">
        <f>'Smallbore Ranking'!J56</f>
        <v/>
      </c>
      <c r="S56" s="117"/>
      <c r="T56" s="67" t="str">
        <f>'Smallbore Ranking'!M56</f>
        <v/>
      </c>
    </row>
    <row r="57" spans="2:20" x14ac:dyDescent="0.35">
      <c r="G57" s="45">
        <v>40</v>
      </c>
      <c r="H57" s="117" t="str">
        <f>'Air Rifle Ranking'!J57</f>
        <v>Addy Burrow</v>
      </c>
      <c r="I57" s="117"/>
      <c r="J57" s="67">
        <f>'Air Rifle Ranking'!M57</f>
        <v>621.72500000000002</v>
      </c>
      <c r="Q57" s="45">
        <v>40</v>
      </c>
      <c r="R57" s="117" t="str">
        <f>'Smallbore Ranking'!J57</f>
        <v/>
      </c>
      <c r="S57" s="117"/>
      <c r="T57" s="67" t="str">
        <f>'Smallbore Ranking'!M57</f>
        <v/>
      </c>
    </row>
    <row r="58" spans="2:20" x14ac:dyDescent="0.35">
      <c r="G58" s="45">
        <v>41</v>
      </c>
      <c r="H58" s="117" t="str">
        <f>'Air Rifle Ranking'!J58</f>
        <v>Rylie Passmore</v>
      </c>
      <c r="I58" s="117"/>
      <c r="J58" s="67">
        <f>'Air Rifle Ranking'!M58</f>
        <v>619.9666666666667</v>
      </c>
      <c r="Q58" s="45">
        <v>41</v>
      </c>
      <c r="R58" s="117" t="str">
        <f>'Smallbore Ranking'!J58</f>
        <v/>
      </c>
      <c r="S58" s="117"/>
      <c r="T58" s="67" t="str">
        <f>'Smallbore Ranking'!M58</f>
        <v/>
      </c>
    </row>
    <row r="59" spans="2:20" x14ac:dyDescent="0.35">
      <c r="G59" s="45">
        <v>42</v>
      </c>
      <c r="H59" s="117" t="str">
        <f>'Air Rifle Ranking'!J59</f>
        <v>Caroline Martin</v>
      </c>
      <c r="I59" s="117"/>
      <c r="J59" s="67">
        <f>'Air Rifle Ranking'!M59</f>
        <v>619.75</v>
      </c>
      <c r="Q59" s="45">
        <v>42</v>
      </c>
      <c r="R59" s="117" t="str">
        <f>'Smallbore Ranking'!J59</f>
        <v/>
      </c>
      <c r="S59" s="117"/>
      <c r="T59" s="67" t="str">
        <f>'Smallbore Ranking'!M59</f>
        <v/>
      </c>
    </row>
    <row r="60" spans="2:20" x14ac:dyDescent="0.35">
      <c r="G60" s="45">
        <v>43</v>
      </c>
      <c r="H60" s="117" t="str">
        <f>'Air Rifle Ranking'!J60</f>
        <v>Sophia Cruz</v>
      </c>
      <c r="I60" s="117"/>
      <c r="J60" s="67">
        <f>'Air Rifle Ranking'!M60</f>
        <v>617.6</v>
      </c>
      <c r="Q60" s="45">
        <v>43</v>
      </c>
      <c r="R60" s="117" t="str">
        <f>'Smallbore Ranking'!J60</f>
        <v/>
      </c>
      <c r="S60" s="117"/>
      <c r="T60" s="67" t="str">
        <f>'Smallbore Ranking'!M60</f>
        <v/>
      </c>
    </row>
    <row r="61" spans="2:20" x14ac:dyDescent="0.35">
      <c r="G61" s="45">
        <v>44</v>
      </c>
      <c r="H61" s="117" t="str">
        <f>'Air Rifle Ranking'!J61</f>
        <v>Hailey Singleton</v>
      </c>
      <c r="I61" s="117"/>
      <c r="J61" s="67">
        <f>'Air Rifle Ranking'!M61</f>
        <v>616.95000000000005</v>
      </c>
      <c r="Q61" s="45">
        <v>44</v>
      </c>
      <c r="R61" s="117" t="str">
        <f>'Smallbore Ranking'!J61</f>
        <v/>
      </c>
      <c r="S61" s="117"/>
      <c r="T61" s="67" t="str">
        <f>'Smallbore Ranking'!M61</f>
        <v/>
      </c>
    </row>
    <row r="62" spans="2:20" x14ac:dyDescent="0.35">
      <c r="G62" s="45">
        <v>45</v>
      </c>
      <c r="H62" s="117" t="str">
        <f>'Air Rifle Ranking'!J62</f>
        <v/>
      </c>
      <c r="I62" s="117"/>
      <c r="J62" s="67" t="str">
        <f>'Air Rifle Ranking'!M62</f>
        <v/>
      </c>
      <c r="Q62" s="45">
        <v>45</v>
      </c>
      <c r="R62" s="117" t="str">
        <f>'Smallbore Ranking'!J62</f>
        <v/>
      </c>
      <c r="S62" s="117"/>
      <c r="T62" s="67" t="str">
        <f>'Smallbore Ranking'!M62</f>
        <v/>
      </c>
    </row>
    <row r="63" spans="2:20" x14ac:dyDescent="0.35">
      <c r="G63" s="45">
        <v>46</v>
      </c>
      <c r="H63" s="117" t="str">
        <f>'Air Rifle Ranking'!J63</f>
        <v/>
      </c>
      <c r="I63" s="117"/>
      <c r="J63" s="67" t="str">
        <f>'Air Rifle Ranking'!M63</f>
        <v/>
      </c>
      <c r="Q63" s="45">
        <v>46</v>
      </c>
      <c r="R63" s="117" t="str">
        <f>'Smallbore Ranking'!J63</f>
        <v/>
      </c>
      <c r="S63" s="117"/>
      <c r="T63" s="67" t="str">
        <f>'Smallbore Ranking'!M63</f>
        <v/>
      </c>
    </row>
    <row r="64" spans="2:20" x14ac:dyDescent="0.35">
      <c r="G64" s="45">
        <v>47</v>
      </c>
      <c r="H64" s="117" t="str">
        <f>'Air Rifle Ranking'!J64</f>
        <v/>
      </c>
      <c r="I64" s="117"/>
      <c r="J64" s="67" t="str">
        <f>'Air Rifle Ranking'!M64</f>
        <v/>
      </c>
      <c r="Q64" s="45">
        <v>47</v>
      </c>
      <c r="R64" s="117" t="str">
        <f>'Smallbore Ranking'!J64</f>
        <v/>
      </c>
      <c r="S64" s="117"/>
      <c r="T64" s="67" t="str">
        <f>'Smallbore Ranking'!M64</f>
        <v/>
      </c>
    </row>
    <row r="65" spans="7:20" x14ac:dyDescent="0.35">
      <c r="G65" s="45">
        <v>48</v>
      </c>
      <c r="H65" s="117" t="str">
        <f>'Air Rifle Ranking'!J65</f>
        <v/>
      </c>
      <c r="I65" s="117"/>
      <c r="J65" s="67" t="str">
        <f>'Air Rifle Ranking'!M65</f>
        <v/>
      </c>
      <c r="Q65" s="45">
        <v>48</v>
      </c>
      <c r="R65" s="117" t="str">
        <f>'Smallbore Ranking'!J65</f>
        <v/>
      </c>
      <c r="S65" s="117"/>
      <c r="T65" s="67" t="str">
        <f>'Smallbore Ranking'!M65</f>
        <v/>
      </c>
    </row>
    <row r="66" spans="7:20" x14ac:dyDescent="0.35">
      <c r="G66" s="45">
        <v>49</v>
      </c>
      <c r="H66" s="117" t="str">
        <f>'Air Rifle Ranking'!J66</f>
        <v/>
      </c>
      <c r="I66" s="117"/>
      <c r="J66" s="67" t="str">
        <f>'Air Rifle Ranking'!M66</f>
        <v/>
      </c>
      <c r="Q66" s="45">
        <v>49</v>
      </c>
      <c r="R66" s="117" t="str">
        <f>'Smallbore Ranking'!J66</f>
        <v/>
      </c>
      <c r="S66" s="117"/>
      <c r="T66" s="67" t="str">
        <f>'Smallbore Ranking'!M66</f>
        <v/>
      </c>
    </row>
    <row r="67" spans="7:20" x14ac:dyDescent="0.35">
      <c r="G67" s="45">
        <v>50</v>
      </c>
      <c r="H67" s="117" t="str">
        <f>'Air Rifle Ranking'!J67</f>
        <v/>
      </c>
      <c r="I67" s="117"/>
      <c r="J67" s="67" t="str">
        <f>'Air Rifle Ranking'!M67</f>
        <v/>
      </c>
      <c r="Q67" s="45">
        <v>50</v>
      </c>
      <c r="R67" s="117" t="str">
        <f>'Smallbore Ranking'!J67</f>
        <v/>
      </c>
      <c r="S67" s="117"/>
      <c r="T67" s="67" t="str">
        <f>'Smallbore Ranking'!M67</f>
        <v/>
      </c>
    </row>
    <row r="68" spans="7:20" x14ac:dyDescent="0.35">
      <c r="G68" s="45">
        <v>51</v>
      </c>
      <c r="H68" s="117" t="str">
        <f>'Air Rifle Ranking'!J68</f>
        <v/>
      </c>
      <c r="I68" s="117"/>
      <c r="J68" s="67" t="str">
        <f>'Air Rifle Ranking'!M68</f>
        <v/>
      </c>
      <c r="Q68" s="45">
        <v>51</v>
      </c>
      <c r="R68" s="117" t="str">
        <f>'Smallbore Ranking'!J68</f>
        <v/>
      </c>
      <c r="S68" s="117"/>
      <c r="T68" s="67" t="str">
        <f>'Smallbore Ranking'!M68</f>
        <v/>
      </c>
    </row>
    <row r="69" spans="7:20" x14ac:dyDescent="0.35">
      <c r="G69" s="45">
        <v>52</v>
      </c>
      <c r="H69" s="117" t="str">
        <f>'Air Rifle Ranking'!J69</f>
        <v/>
      </c>
      <c r="I69" s="117"/>
      <c r="J69" s="67" t="str">
        <f>'Air Rifle Ranking'!M69</f>
        <v/>
      </c>
      <c r="Q69" s="45">
        <v>52</v>
      </c>
      <c r="R69" s="117" t="str">
        <f>'Smallbore Ranking'!J69</f>
        <v/>
      </c>
      <c r="S69" s="117"/>
      <c r="T69" s="67" t="str">
        <f>'Smallbore Ranking'!M69</f>
        <v/>
      </c>
    </row>
    <row r="70" spans="7:20" x14ac:dyDescent="0.35">
      <c r="G70" s="45">
        <v>53</v>
      </c>
      <c r="H70" s="117" t="str">
        <f>'Air Rifle Ranking'!J70</f>
        <v/>
      </c>
      <c r="I70" s="117"/>
      <c r="J70" s="67" t="str">
        <f>'Air Rifle Ranking'!M70</f>
        <v/>
      </c>
      <c r="Q70" s="45">
        <v>53</v>
      </c>
      <c r="R70" s="138" t="str">
        <f>'Smallbore Ranking'!J70</f>
        <v/>
      </c>
      <c r="S70" s="138"/>
      <c r="T70" s="68" t="str">
        <f>'Smallbore Ranking'!M70</f>
        <v/>
      </c>
    </row>
    <row r="71" spans="7:20" x14ac:dyDescent="0.35">
      <c r="G71" s="45">
        <v>54</v>
      </c>
      <c r="H71" s="117" t="str">
        <f>'Air Rifle Ranking'!J71</f>
        <v/>
      </c>
      <c r="I71" s="117"/>
      <c r="J71" s="67" t="str">
        <f>'Air Rifle Ranking'!M71</f>
        <v/>
      </c>
      <c r="Q71" s="45">
        <v>54</v>
      </c>
      <c r="R71" s="113"/>
      <c r="S71" s="114"/>
      <c r="T71" s="95"/>
    </row>
    <row r="72" spans="7:20" ht="15" thickBot="1" x14ac:dyDescent="0.4">
      <c r="G72" s="45">
        <v>55</v>
      </c>
      <c r="H72" s="117" t="str">
        <f>'Air Rifle Ranking'!J72</f>
        <v/>
      </c>
      <c r="I72" s="117"/>
      <c r="J72" s="67" t="str">
        <f>'Air Rifle Ranking'!M72</f>
        <v/>
      </c>
      <c r="Q72" s="46">
        <v>55</v>
      </c>
      <c r="R72" s="115"/>
      <c r="S72" s="116"/>
      <c r="T72" s="96"/>
    </row>
    <row r="73" spans="7:20" x14ac:dyDescent="0.35">
      <c r="G73" s="45">
        <v>56</v>
      </c>
      <c r="H73" s="117" t="str">
        <f>'Air Rifle Ranking'!J73</f>
        <v/>
      </c>
      <c r="I73" s="117"/>
      <c r="J73" s="67" t="str">
        <f>'Air Rifle Ranking'!M73</f>
        <v/>
      </c>
    </row>
    <row r="74" spans="7:20" x14ac:dyDescent="0.35">
      <c r="G74" s="45">
        <v>57</v>
      </c>
      <c r="H74" s="117" t="str">
        <f>'Air Rifle Ranking'!J74</f>
        <v/>
      </c>
      <c r="I74" s="117"/>
      <c r="J74" s="67" t="str">
        <f>'Air Rifle Ranking'!M74</f>
        <v/>
      </c>
    </row>
    <row r="75" spans="7:20" x14ac:dyDescent="0.35">
      <c r="G75" s="45">
        <v>58</v>
      </c>
      <c r="H75" s="117" t="str">
        <f>'Air Rifle Ranking'!J75</f>
        <v/>
      </c>
      <c r="I75" s="117"/>
      <c r="J75" s="67" t="str">
        <f>'Air Rifle Ranking'!M75</f>
        <v/>
      </c>
    </row>
    <row r="76" spans="7:20" x14ac:dyDescent="0.35">
      <c r="G76" s="45">
        <v>59</v>
      </c>
      <c r="H76" s="117" t="str">
        <f>'Air Rifle Ranking'!J76</f>
        <v/>
      </c>
      <c r="I76" s="117"/>
      <c r="J76" s="67" t="str">
        <f>'Air Rifle Ranking'!M76</f>
        <v/>
      </c>
    </row>
    <row r="77" spans="7:20" x14ac:dyDescent="0.35">
      <c r="G77" s="45">
        <v>60</v>
      </c>
      <c r="H77" s="117" t="str">
        <f>'Air Rifle Ranking'!J77</f>
        <v/>
      </c>
      <c r="I77" s="117"/>
      <c r="J77" s="67" t="str">
        <f>'Air Rifle Ranking'!M77</f>
        <v/>
      </c>
    </row>
    <row r="78" spans="7:20" x14ac:dyDescent="0.35">
      <c r="G78" s="45">
        <v>61</v>
      </c>
      <c r="H78" s="117" t="str">
        <f>'Air Rifle Ranking'!J78</f>
        <v/>
      </c>
      <c r="I78" s="117"/>
      <c r="J78" s="67" t="str">
        <f>'Air Rifle Ranking'!M78</f>
        <v/>
      </c>
    </row>
    <row r="79" spans="7:20" x14ac:dyDescent="0.35">
      <c r="G79" s="45">
        <v>62</v>
      </c>
      <c r="H79" s="117" t="str">
        <f>'Air Rifle Ranking'!J79</f>
        <v/>
      </c>
      <c r="I79" s="117"/>
      <c r="J79" s="67" t="str">
        <f>'Air Rifle Ranking'!M79</f>
        <v/>
      </c>
    </row>
    <row r="80" spans="7:20" ht="15" thickBot="1" x14ac:dyDescent="0.4">
      <c r="G80" s="46">
        <v>63</v>
      </c>
      <c r="H80" s="118" t="str">
        <f>'Air Rifle Ranking'!J80</f>
        <v/>
      </c>
      <c r="I80" s="118"/>
      <c r="J80" s="69" t="str">
        <f>'Air Rifle Ranking'!M80</f>
        <v/>
      </c>
    </row>
  </sheetData>
  <mergeCells count="193"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C51:D51"/>
    <mergeCell ref="R62:S62"/>
    <mergeCell ref="R63:S63"/>
    <mergeCell ref="R39:S39"/>
    <mergeCell ref="R34:S34"/>
    <mergeCell ref="R35:S35"/>
    <mergeCell ref="R36:S36"/>
    <mergeCell ref="R37:S37"/>
    <mergeCell ref="R38:S38"/>
    <mergeCell ref="C36:D36"/>
    <mergeCell ref="C37:D37"/>
    <mergeCell ref="C38:D38"/>
    <mergeCell ref="H35:I35"/>
    <mergeCell ref="H36:I36"/>
    <mergeCell ref="H37:I37"/>
    <mergeCell ref="C53:D53"/>
    <mergeCell ref="M35:N35"/>
    <mergeCell ref="M36:N36"/>
    <mergeCell ref="M37:N37"/>
    <mergeCell ref="M38:N38"/>
    <mergeCell ref="M43:N43"/>
    <mergeCell ref="M44:N44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C33:D33"/>
    <mergeCell ref="C34:D34"/>
    <mergeCell ref="C35:D35"/>
    <mergeCell ref="C43:D43"/>
    <mergeCell ref="C44:D44"/>
    <mergeCell ref="C45:D45"/>
    <mergeCell ref="C46:D46"/>
    <mergeCell ref="C47:D47"/>
    <mergeCell ref="C39:D39"/>
    <mergeCell ref="C40:D40"/>
    <mergeCell ref="C41:D41"/>
    <mergeCell ref="C42:D42"/>
    <mergeCell ref="H32:I32"/>
    <mergeCell ref="H33:I33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32:D32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9:N39"/>
    <mergeCell ref="M40:N40"/>
    <mergeCell ref="M41:N41"/>
    <mergeCell ref="M42:N42"/>
    <mergeCell ref="M34:N34"/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2025-07-28T16:00:43Z</dcterms:modified>
</cp:coreProperties>
</file>